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50" tabRatio="893" activeTab="0"/>
  </bookViews>
  <sheets>
    <sheet name="2020——2021总课表" sheetId="1" r:id="rId1"/>
    <sheet name="初一" sheetId="2" r:id="rId2"/>
    <sheet name="初一分表" sheetId="3" r:id="rId3"/>
    <sheet name="初二" sheetId="4" r:id="rId4"/>
    <sheet name="初二分表" sheetId="5" r:id="rId5"/>
    <sheet name="初三" sheetId="6" r:id="rId6"/>
    <sheet name="初三分表" sheetId="7" r:id="rId7"/>
    <sheet name="Sheet1" sheetId="8" r:id="rId8"/>
    <sheet name="老师课表" sheetId="9" r:id="rId9"/>
    <sheet name="早读辅导" sheetId="10" r:id="rId10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<sst xmlns="http://schemas.openxmlformats.org/spreadsheetml/2006/main" count="2238" uniqueCount="189">
  <si>
    <r>
      <t>石牌中学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～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学年第一学期总课表</t>
    </r>
  </si>
  <si>
    <t>一</t>
  </si>
  <si>
    <t>二</t>
  </si>
  <si>
    <t>三</t>
  </si>
  <si>
    <t>四</t>
  </si>
  <si>
    <t>五</t>
  </si>
  <si>
    <t>班级</t>
  </si>
  <si>
    <t>语</t>
  </si>
  <si>
    <t>数</t>
  </si>
  <si>
    <t>英</t>
  </si>
  <si>
    <t>物</t>
  </si>
  <si>
    <t>化</t>
  </si>
  <si>
    <t>道</t>
  </si>
  <si>
    <t>历</t>
  </si>
  <si>
    <t>地</t>
  </si>
  <si>
    <t>生</t>
  </si>
  <si>
    <t>体</t>
  </si>
  <si>
    <t>信</t>
  </si>
  <si>
    <t>综</t>
  </si>
  <si>
    <t>音</t>
  </si>
  <si>
    <t>美</t>
  </si>
  <si>
    <t>书</t>
  </si>
  <si>
    <t>劳</t>
  </si>
  <si>
    <t>合计</t>
  </si>
  <si>
    <t>石 牌 中 学 初 一教 师 课 程 表</t>
  </si>
  <si>
    <t>史</t>
  </si>
  <si>
    <t>初一(1)</t>
  </si>
  <si>
    <t>班</t>
  </si>
  <si>
    <t>初一(2)</t>
  </si>
  <si>
    <t>初一(3)</t>
  </si>
  <si>
    <t>初一(4)</t>
  </si>
  <si>
    <t>初一(5)</t>
  </si>
  <si>
    <t>初一(6)</t>
  </si>
  <si>
    <t>第四节课</t>
  </si>
  <si>
    <t>初一(7)</t>
  </si>
  <si>
    <t>邱丽娟</t>
  </si>
  <si>
    <t>教</t>
  </si>
  <si>
    <t>研</t>
  </si>
  <si>
    <t>陆建平</t>
  </si>
  <si>
    <t>吕思佳</t>
  </si>
  <si>
    <t>徐丽智</t>
  </si>
  <si>
    <t>闫芳</t>
  </si>
  <si>
    <t>赵月</t>
  </si>
  <si>
    <t>张思言</t>
  </si>
  <si>
    <t>汪嘉雨</t>
  </si>
  <si>
    <t>许婷</t>
  </si>
  <si>
    <t>陈菊林</t>
  </si>
  <si>
    <t>田雪刚</t>
  </si>
  <si>
    <t>时壕</t>
  </si>
  <si>
    <t>宋明岐</t>
  </si>
  <si>
    <t>过华尧</t>
  </si>
  <si>
    <t>钟海琴</t>
  </si>
  <si>
    <t>石金平</t>
  </si>
  <si>
    <t>金雪明</t>
  </si>
  <si>
    <t>陈宇婷</t>
  </si>
  <si>
    <t>张歆莹</t>
  </si>
  <si>
    <t>龙岭</t>
  </si>
  <si>
    <t>汤丹莲</t>
  </si>
  <si>
    <t>李佩</t>
  </si>
  <si>
    <t>富伟丽</t>
  </si>
  <si>
    <t>吴向阳</t>
  </si>
  <si>
    <t>王星星</t>
  </si>
  <si>
    <t>龚婷婷</t>
  </si>
  <si>
    <t>顾杰</t>
  </si>
  <si>
    <t>董懿洋</t>
  </si>
  <si>
    <t>刘彩萍</t>
  </si>
  <si>
    <t>戴芳洁</t>
  </si>
  <si>
    <t>夏惠根</t>
  </si>
  <si>
    <t>课   程   表</t>
  </si>
  <si>
    <t>初一⑴班</t>
  </si>
  <si>
    <r>
      <t xml:space="preserve">       </t>
    </r>
    <r>
      <rPr>
        <sz val="10"/>
        <rFont val="华文细黑"/>
        <family val="0"/>
      </rPr>
      <t>星期节次</t>
    </r>
  </si>
  <si>
    <t>初一⑵班</t>
  </si>
  <si>
    <t xml:space="preserve">       星期节次</t>
  </si>
  <si>
    <t>初一⑶班</t>
  </si>
  <si>
    <t>初一⑷班</t>
  </si>
  <si>
    <t>初一（5）班</t>
  </si>
  <si>
    <t>初一(6)班</t>
  </si>
  <si>
    <t>初一(7)班</t>
  </si>
  <si>
    <r>
      <t xml:space="preserve">       </t>
    </r>
    <r>
      <rPr>
        <sz val="10"/>
        <rFont val="华文细黑"/>
        <family val="0"/>
      </rPr>
      <t>星期</t>
    </r>
    <r>
      <rPr>
        <sz val="10"/>
        <rFont val="Times New Roman"/>
        <family val="1"/>
      </rPr>
      <t xml:space="preserve">        </t>
    </r>
    <r>
      <rPr>
        <sz val="10"/>
        <rFont val="华文细黑"/>
        <family val="0"/>
      </rPr>
      <t>节次</t>
    </r>
  </si>
  <si>
    <t>石 牌 中 学 初 二教 师 任 课 表</t>
  </si>
  <si>
    <t>初二(1)</t>
  </si>
  <si>
    <t>初二(2)</t>
  </si>
  <si>
    <t>初二(3)</t>
  </si>
  <si>
    <t>初二(4)</t>
  </si>
  <si>
    <t>初二(5)</t>
  </si>
  <si>
    <t>初二(6)</t>
  </si>
  <si>
    <t>刘琴</t>
  </si>
  <si>
    <t>肖芳</t>
  </si>
  <si>
    <t>杨紫桑</t>
  </si>
  <si>
    <t>黄赵伊</t>
  </si>
  <si>
    <t>王维娟</t>
  </si>
  <si>
    <t>温月清</t>
  </si>
  <si>
    <t>邹金龙</t>
  </si>
  <si>
    <t>陈斌</t>
  </si>
  <si>
    <t xml:space="preserve">    </t>
  </si>
  <si>
    <t>李纬</t>
  </si>
  <si>
    <t>许媛媛</t>
  </si>
  <si>
    <t>杨秋婷</t>
  </si>
  <si>
    <t>黄忠元</t>
  </si>
  <si>
    <t>张利</t>
  </si>
  <si>
    <t>姚卫兴</t>
  </si>
  <si>
    <t>王伟杰</t>
  </si>
  <si>
    <t>张晨晓</t>
  </si>
  <si>
    <t>周志康</t>
  </si>
  <si>
    <t>周志进</t>
  </si>
  <si>
    <t>俞雪深</t>
  </si>
  <si>
    <t>陈刚</t>
  </si>
  <si>
    <t>顾玉宇</t>
  </si>
  <si>
    <t>侯学明</t>
  </si>
  <si>
    <t>陆亚珍</t>
  </si>
  <si>
    <t>朱惠良</t>
  </si>
  <si>
    <t>初二⑴班</t>
  </si>
  <si>
    <t>初二⑵班</t>
  </si>
  <si>
    <t>初二⑶班</t>
  </si>
  <si>
    <t>初二⑷班</t>
  </si>
  <si>
    <t>初二（5）班</t>
  </si>
  <si>
    <r>
      <t xml:space="preserve">       </t>
    </r>
    <r>
      <rPr>
        <sz val="10"/>
        <rFont val="华文细黑"/>
        <family val="0"/>
      </rPr>
      <t>星期</t>
    </r>
    <r>
      <rPr>
        <sz val="10"/>
        <rFont val="Times New Roman"/>
        <family val="1"/>
      </rPr>
      <t xml:space="preserve">    </t>
    </r>
    <r>
      <rPr>
        <sz val="10"/>
        <rFont val="华文细黑"/>
        <family val="0"/>
      </rPr>
      <t>节次</t>
    </r>
  </si>
  <si>
    <r>
      <t xml:space="preserve">       </t>
    </r>
    <r>
      <rPr>
        <sz val="8"/>
        <rFont val="华文细黑"/>
        <family val="0"/>
      </rPr>
      <t>星期</t>
    </r>
    <r>
      <rPr>
        <sz val="8"/>
        <rFont val="Times New Roman"/>
        <family val="1"/>
      </rPr>
      <t xml:space="preserve">    </t>
    </r>
    <r>
      <rPr>
        <sz val="8"/>
        <rFont val="华文细黑"/>
        <family val="0"/>
      </rPr>
      <t>节次</t>
    </r>
  </si>
  <si>
    <t>初二(6)班</t>
  </si>
  <si>
    <t xml:space="preserve">           石 牌 中 学 初 三 教 师 任 课 表               2020 9</t>
  </si>
  <si>
    <r>
      <t>初三</t>
    </r>
    <r>
      <rPr>
        <sz val="10"/>
        <rFont val="宋体"/>
        <family val="0"/>
      </rPr>
      <t>(1)</t>
    </r>
  </si>
  <si>
    <r>
      <t>初三</t>
    </r>
    <r>
      <rPr>
        <sz val="10"/>
        <rFont val="宋体"/>
        <family val="0"/>
      </rPr>
      <t>(2)</t>
    </r>
  </si>
  <si>
    <r>
      <t>初三</t>
    </r>
    <r>
      <rPr>
        <sz val="10"/>
        <rFont val="宋体"/>
        <family val="0"/>
      </rPr>
      <t>(3)</t>
    </r>
  </si>
  <si>
    <r>
      <t>初三</t>
    </r>
    <r>
      <rPr>
        <sz val="10"/>
        <rFont val="宋体"/>
        <family val="0"/>
      </rPr>
      <t>(4)</t>
    </r>
  </si>
  <si>
    <r>
      <t>初三</t>
    </r>
    <r>
      <rPr>
        <sz val="10"/>
        <rFont val="宋体"/>
        <family val="0"/>
      </rPr>
      <t>(5)</t>
    </r>
  </si>
  <si>
    <r>
      <t>初三</t>
    </r>
    <r>
      <rPr>
        <sz val="10"/>
        <rFont val="宋体"/>
        <family val="0"/>
      </rPr>
      <t>(6)</t>
    </r>
  </si>
  <si>
    <t>刘芳</t>
  </si>
  <si>
    <t xml:space="preserve">徐桑 </t>
  </si>
  <si>
    <t>杨继红</t>
  </si>
  <si>
    <t>龚飞</t>
  </si>
  <si>
    <t>孙诗一</t>
  </si>
  <si>
    <t>罗海涛</t>
  </si>
  <si>
    <t>吴悦</t>
  </si>
  <si>
    <t>徐延芳</t>
  </si>
  <si>
    <t>郑昕玥</t>
  </si>
  <si>
    <t>冯维敏</t>
  </si>
  <si>
    <t>叶建元</t>
  </si>
  <si>
    <t>徐雪兴</t>
  </si>
  <si>
    <t>钱建林</t>
  </si>
  <si>
    <t>温简</t>
  </si>
  <si>
    <t>俞婕</t>
  </si>
  <si>
    <t>吴曦菁</t>
  </si>
  <si>
    <t>汪卫元</t>
  </si>
  <si>
    <t>教研</t>
  </si>
  <si>
    <t>初三⑴班</t>
  </si>
  <si>
    <t>初三⑵班</t>
  </si>
  <si>
    <t>初三⑶班</t>
  </si>
  <si>
    <t>初三⑷班</t>
  </si>
  <si>
    <t>初三（5）班</t>
  </si>
  <si>
    <t>初三（6）班</t>
  </si>
  <si>
    <t>219-9-1</t>
  </si>
  <si>
    <t>姓名</t>
  </si>
  <si>
    <t>2020～2021学年度第一学期早读、辅导、活动课表</t>
  </si>
  <si>
    <t>早　　　　　读</t>
  </si>
  <si>
    <t>辅导与活动</t>
  </si>
  <si>
    <r>
      <t xml:space="preserve">     </t>
    </r>
    <r>
      <rPr>
        <sz val="9"/>
        <rFont val="仿宋_GB2312"/>
        <family val="0"/>
      </rPr>
      <t>星期班级　　　　　　　　　</t>
    </r>
  </si>
  <si>
    <r>
      <t xml:space="preserve">    </t>
    </r>
    <r>
      <rPr>
        <sz val="9"/>
        <rFont val="仿宋_GB2312"/>
        <family val="0"/>
      </rPr>
      <t>星期班级　　　　　　　　　</t>
    </r>
  </si>
  <si>
    <t>班会</t>
  </si>
  <si>
    <t xml:space="preserve">活语  </t>
  </si>
  <si>
    <t xml:space="preserve">活田雪刚   </t>
  </si>
  <si>
    <t>活陆建平</t>
  </si>
  <si>
    <t xml:space="preserve">活代  </t>
  </si>
  <si>
    <t xml:space="preserve">活宋明岐  </t>
  </si>
  <si>
    <t xml:space="preserve">活吕思佳  </t>
  </si>
  <si>
    <t xml:space="preserve">活钟海琴    </t>
  </si>
  <si>
    <t xml:space="preserve">活吕思佳    </t>
  </si>
  <si>
    <t xml:space="preserve">活英    </t>
  </si>
  <si>
    <t xml:space="preserve">活徐丽智    </t>
  </si>
  <si>
    <t xml:space="preserve">活英  </t>
  </si>
  <si>
    <t xml:space="preserve">活徐丽智  </t>
  </si>
  <si>
    <t>活语</t>
  </si>
  <si>
    <t xml:space="preserve">活李纬  </t>
  </si>
  <si>
    <t xml:space="preserve">活刘琴  </t>
  </si>
  <si>
    <t>活肖芳</t>
  </si>
  <si>
    <t xml:space="preserve">活李纬   </t>
  </si>
  <si>
    <t xml:space="preserve">活杨紫桑  </t>
  </si>
  <si>
    <t xml:space="preserve">活许媛媛   </t>
  </si>
  <si>
    <t xml:space="preserve">活许媛媛  </t>
  </si>
  <si>
    <t xml:space="preserve">活杨紫桑   </t>
  </si>
  <si>
    <t xml:space="preserve">活黄赵伊  </t>
  </si>
  <si>
    <t xml:space="preserve">活杨秋婷  </t>
  </si>
  <si>
    <t xml:space="preserve">活黄赵伊   </t>
  </si>
  <si>
    <t>初三(1)</t>
  </si>
  <si>
    <t>初三(2)</t>
  </si>
  <si>
    <t>初三(3)</t>
  </si>
  <si>
    <t>初三(4)</t>
  </si>
  <si>
    <t>初三(5)</t>
  </si>
  <si>
    <t>思</t>
  </si>
  <si>
    <t>初三(6)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</si>
</sst>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94">
    <font>
      <sz val="12"/>
      <name val="宋体"/>
      <family val="0"/>
    </font>
    <font>
      <sz val="18"/>
      <name val="黑体"/>
      <family val="3"/>
    </font>
    <font>
      <sz val="14"/>
      <name val="仿宋_GB2312"/>
      <family val="0"/>
    </font>
    <font>
      <sz val="10.5"/>
      <name val="仿宋_GB2312"/>
      <family val="0"/>
    </font>
    <font>
      <sz val="12"/>
      <name val="仿宋_GB2312"/>
      <family val="0"/>
    </font>
    <font>
      <sz val="8"/>
      <name val="仿宋_GB2312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22"/>
      <name val="华文细黑"/>
      <family val="0"/>
    </font>
    <font>
      <sz val="12"/>
      <name val="华文细黑"/>
      <family val="0"/>
    </font>
    <font>
      <sz val="18"/>
      <name val="华文细黑"/>
      <family val="0"/>
    </font>
    <font>
      <sz val="10"/>
      <name val="Times New Roman"/>
      <family val="1"/>
    </font>
    <font>
      <sz val="16"/>
      <name val="华文细黑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0"/>
      <name val="华文细黑"/>
      <family val="0"/>
    </font>
    <font>
      <sz val="9"/>
      <name val="宋体"/>
      <family val="0"/>
    </font>
    <font>
      <sz val="16"/>
      <name val="仿宋_GB2312"/>
      <family val="0"/>
    </font>
    <font>
      <sz val="16"/>
      <name val="Times New Roman"/>
      <family val="1"/>
    </font>
    <font>
      <sz val="9"/>
      <name val="仿宋_GB2312"/>
      <family val="0"/>
    </font>
    <font>
      <sz val="11"/>
      <name val="宋体"/>
      <family val="0"/>
    </font>
    <font>
      <sz val="11"/>
      <name val="楷体_GB2312"/>
      <family val="0"/>
    </font>
    <font>
      <b/>
      <sz val="16"/>
      <name val="宋体"/>
      <family val="0"/>
    </font>
    <font>
      <sz val="11"/>
      <name val="Times New Roman"/>
      <family val="1"/>
    </font>
    <font>
      <sz val="10"/>
      <name val="华文楷体"/>
      <family val="0"/>
    </font>
    <font>
      <sz val="10"/>
      <color indexed="8"/>
      <name val="华文楷体"/>
      <family val="0"/>
    </font>
    <font>
      <sz val="10"/>
      <color indexed="10"/>
      <name val="华文楷体"/>
      <family val="0"/>
    </font>
    <font>
      <sz val="10"/>
      <color indexed="8"/>
      <name val="宋体"/>
      <family val="0"/>
    </font>
    <font>
      <sz val="10"/>
      <color indexed="40"/>
      <name val="华文楷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华文楷体"/>
      <family val="0"/>
    </font>
    <font>
      <sz val="9"/>
      <color indexed="8"/>
      <name val="华文楷体"/>
      <family val="0"/>
    </font>
    <font>
      <sz val="22"/>
      <name val="宋体"/>
      <family val="0"/>
    </font>
    <font>
      <sz val="16"/>
      <color indexed="8"/>
      <name val="Times New Roman"/>
      <family val="1"/>
    </font>
    <font>
      <sz val="11"/>
      <name val="仿宋_GB2312"/>
      <family val="0"/>
    </font>
    <font>
      <sz val="10"/>
      <color indexed="10"/>
      <name val="宋体"/>
      <family val="0"/>
    </font>
    <font>
      <sz val="10"/>
      <color indexed="4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6"/>
      <name val="华文细黑"/>
      <family val="0"/>
    </font>
    <font>
      <sz val="10"/>
      <color indexed="8"/>
      <name val="Arial"/>
      <family val="2"/>
    </font>
    <font>
      <sz val="11"/>
      <color indexed="40"/>
      <name val="Times New Roman"/>
      <family val="1"/>
    </font>
    <font>
      <u val="single"/>
      <sz val="10"/>
      <name val="华文楷体"/>
      <family val="0"/>
    </font>
    <font>
      <sz val="11"/>
      <color indexed="10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8"/>
      <name val="华文楷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华文细黑"/>
      <family val="0"/>
    </font>
    <font>
      <sz val="10.5"/>
      <name val="Calibri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华文细黑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0"/>
    </font>
    <font>
      <sz val="16"/>
      <name val="Calibri Light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theme="1"/>
      <name val="宋体"/>
      <family val="0"/>
    </font>
    <font>
      <sz val="10"/>
      <color theme="1"/>
      <name val="华文楷体"/>
      <family val="0"/>
    </font>
    <font>
      <sz val="10"/>
      <color rgb="FF00CCFF"/>
      <name val="华文楷体"/>
      <family val="0"/>
    </font>
    <font>
      <sz val="10"/>
      <color theme="1"/>
      <name val="Calibri Light"/>
      <family val="0"/>
    </font>
    <font>
      <sz val="10"/>
      <color rgb="FFFF0000"/>
      <name val="Calibri Light"/>
      <family val="0"/>
    </font>
    <font>
      <sz val="10"/>
      <color rgb="FF00B0F0"/>
      <name val="Calibri Light"/>
      <family val="0"/>
    </font>
    <font>
      <sz val="10"/>
      <color rgb="FF000000"/>
      <name val="宋体"/>
      <family val="0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宋体"/>
      <family val="0"/>
    </font>
    <font>
      <u val="single"/>
      <sz val="10"/>
      <color theme="1"/>
      <name val="华文楷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6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62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7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5" fillId="0" borderId="4" applyNumberFormat="0" applyFill="0" applyAlignment="0" applyProtection="0"/>
    <xf numFmtId="0" fontId="57" fillId="6" borderId="0" applyNumberFormat="0" applyBorder="0" applyAlignment="0" applyProtection="0"/>
    <xf numFmtId="0" fontId="58" fillId="0" borderId="5" applyNumberFormat="0" applyFill="0" applyAlignment="0" applyProtection="0"/>
    <xf numFmtId="0" fontId="57" fillId="6" borderId="0" applyNumberFormat="0" applyBorder="0" applyAlignment="0" applyProtection="0"/>
    <xf numFmtId="0" fontId="64" fillId="8" borderId="6" applyNumberFormat="0" applyAlignment="0" applyProtection="0"/>
    <xf numFmtId="0" fontId="63" fillId="8" borderId="1" applyNumberFormat="0" applyAlignment="0" applyProtection="0"/>
    <xf numFmtId="0" fontId="65" fillId="9" borderId="7" applyNumberFormat="0" applyAlignment="0" applyProtection="0"/>
    <xf numFmtId="0" fontId="41" fillId="2" borderId="0" applyNumberFormat="0" applyBorder="0" applyAlignment="0" applyProtection="0"/>
    <xf numFmtId="0" fontId="57" fillId="10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4" borderId="0" applyNumberFormat="0" applyBorder="0" applyAlignment="0" applyProtection="0"/>
    <xf numFmtId="0" fontId="71" fillId="11" borderId="0" applyNumberFormat="0" applyBorder="0" applyAlignment="0" applyProtection="0"/>
    <xf numFmtId="0" fontId="41" fillId="12" borderId="0" applyNumberFormat="0" applyBorder="0" applyAlignment="0" applyProtection="0"/>
    <xf numFmtId="0" fontId="57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57" fillId="15" borderId="0" applyNumberFormat="0" applyBorder="0" applyAlignment="0" applyProtection="0"/>
    <xf numFmtId="0" fontId="5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6" borderId="0" applyNumberFormat="0" applyBorder="0" applyAlignment="0" applyProtection="0"/>
    <xf numFmtId="0" fontId="57" fillId="16" borderId="0" applyNumberFormat="0" applyBorder="0" applyAlignment="0" applyProtection="0"/>
    <xf numFmtId="0" fontId="41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7" borderId="0" applyNumberFormat="0" applyBorder="0" applyAlignment="0" applyProtection="0"/>
    <xf numFmtId="0" fontId="41" fillId="3" borderId="0" applyNumberFormat="0" applyBorder="0" applyAlignment="0" applyProtection="0"/>
    <xf numFmtId="0" fontId="57" fillId="3" borderId="0" applyNumberFormat="0" applyBorder="0" applyAlignment="0" applyProtection="0"/>
    <xf numFmtId="0" fontId="75" fillId="0" borderId="0">
      <alignment vertical="center"/>
      <protection/>
    </xf>
  </cellStyleXfs>
  <cellXfs count="4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8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/>
    </xf>
    <xf numFmtId="0" fontId="11" fillId="0" borderId="14" xfId="0" applyFont="1" applyBorder="1" applyAlignment="1">
      <alignment horizontal="justify" vertical="justify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8" xfId="0" applyFont="1" applyFill="1" applyBorder="1" applyAlignment="1">
      <alignment/>
    </xf>
    <xf numFmtId="0" fontId="15" fillId="0" borderId="18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/>
    </xf>
    <xf numFmtId="0" fontId="15" fillId="0" borderId="21" xfId="0" applyNumberFormat="1" applyFont="1" applyFill="1" applyBorder="1" applyAlignment="1">
      <alignment/>
    </xf>
    <xf numFmtId="0" fontId="16" fillId="0" borderId="21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/>
    </xf>
    <xf numFmtId="57" fontId="15" fillId="0" borderId="22" xfId="0" applyNumberFormat="1" applyFont="1" applyFill="1" applyBorder="1" applyAlignment="1">
      <alignment/>
    </xf>
    <xf numFmtId="57" fontId="17" fillId="0" borderId="18" xfId="0" applyNumberFormat="1" applyFont="1" applyFill="1" applyBorder="1" applyAlignment="1">
      <alignment horizontal="centerContinuous" vertical="center"/>
    </xf>
    <xf numFmtId="0" fontId="15" fillId="0" borderId="18" xfId="0" applyFont="1" applyFill="1" applyBorder="1" applyAlignment="1">
      <alignment horizontal="centerContinuous" vertical="center"/>
    </xf>
    <xf numFmtId="0" fontId="16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8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6" fillId="0" borderId="19" xfId="0" applyNumberFormat="1" applyFont="1" applyFill="1" applyBorder="1" applyAlignment="1">
      <alignment horizontal="left" vertical="center"/>
    </xf>
    <xf numFmtId="0" fontId="15" fillId="0" borderId="18" xfId="0" applyNumberFormat="1" applyFont="1" applyBorder="1" applyAlignment="1">
      <alignment horizontal="center" vertical="center"/>
    </xf>
    <xf numFmtId="0" fontId="26" fillId="8" borderId="18" xfId="0" applyNumberFormat="1" applyFont="1" applyFill="1" applyBorder="1" applyAlignment="1">
      <alignment horizontal="left" vertical="center" wrapText="1"/>
    </xf>
    <xf numFmtId="0" fontId="15" fillId="0" borderId="18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left" vertical="center" wrapText="1"/>
    </xf>
    <xf numFmtId="0" fontId="27" fillId="8" borderId="18" xfId="0" applyNumberFormat="1" applyFont="1" applyFill="1" applyBorder="1" applyAlignment="1">
      <alignment horizontal="left"/>
    </xf>
    <xf numFmtId="0" fontId="27" fillId="0" borderId="18" xfId="0" applyNumberFormat="1" applyFont="1" applyFill="1" applyBorder="1" applyAlignment="1">
      <alignment horizontal="left" vertical="center" wrapText="1"/>
    </xf>
    <xf numFmtId="0" fontId="27" fillId="0" borderId="18" xfId="0" applyNumberFormat="1" applyFont="1" applyFill="1" applyBorder="1" applyAlignment="1">
      <alignment horizontal="left"/>
    </xf>
    <xf numFmtId="0" fontId="29" fillId="8" borderId="18" xfId="0" applyFont="1" applyFill="1" applyBorder="1" applyAlignment="1">
      <alignment horizontal="center" vertical="center" wrapText="1"/>
    </xf>
    <xf numFmtId="0" fontId="77" fillId="0" borderId="18" xfId="0" applyNumberFormat="1" applyFont="1" applyFill="1" applyBorder="1" applyAlignment="1">
      <alignment horizontal="left"/>
    </xf>
    <xf numFmtId="0" fontId="78" fillId="8" borderId="18" xfId="0" applyNumberFormat="1" applyFont="1" applyFill="1" applyBorder="1" applyAlignment="1">
      <alignment/>
    </xf>
    <xf numFmtId="0" fontId="78" fillId="8" borderId="18" xfId="0" applyNumberFormat="1" applyFont="1" applyFill="1" applyBorder="1" applyAlignment="1">
      <alignment horizontal="center" vertical="center" wrapText="1"/>
    </xf>
    <xf numFmtId="0" fontId="77" fillId="0" borderId="27" xfId="0" applyNumberFormat="1" applyFont="1" applyFill="1" applyBorder="1" applyAlignment="1">
      <alignment/>
    </xf>
    <xf numFmtId="0" fontId="77" fillId="8" borderId="18" xfId="0" applyNumberFormat="1" applyFont="1" applyFill="1" applyBorder="1" applyAlignment="1">
      <alignment/>
    </xf>
    <xf numFmtId="0" fontId="77" fillId="0" borderId="18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9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0" fontId="22" fillId="8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6" fillId="0" borderId="22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79" fillId="0" borderId="18" xfId="0" applyNumberFormat="1" applyFont="1" applyBorder="1" applyAlignment="1">
      <alignment horizontal="center" vertical="center" wrapText="1"/>
    </xf>
    <xf numFmtId="0" fontId="79" fillId="0" borderId="22" xfId="0" applyNumberFormat="1" applyFont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left" vertical="center" wrapText="1"/>
    </xf>
    <xf numFmtId="0" fontId="80" fillId="0" borderId="18" xfId="0" applyNumberFormat="1" applyFont="1" applyFill="1" applyBorder="1" applyAlignment="1">
      <alignment horizontal="left" vertical="center" wrapText="1"/>
    </xf>
    <xf numFmtId="0" fontId="80" fillId="0" borderId="22" xfId="0" applyNumberFormat="1" applyFont="1" applyFill="1" applyBorder="1" applyAlignment="1">
      <alignment horizontal="left" vertical="center" wrapText="1"/>
    </xf>
    <xf numFmtId="0" fontId="26" fillId="0" borderId="18" xfId="0" applyNumberFormat="1" applyFont="1" applyFill="1" applyBorder="1" applyAlignment="1">
      <alignment horizontal="left"/>
    </xf>
    <xf numFmtId="0" fontId="27" fillId="8" borderId="18" xfId="0" applyNumberFormat="1" applyFont="1" applyFill="1" applyBorder="1" applyAlignment="1">
      <alignment horizontal="left" vertical="center" wrapText="1"/>
    </xf>
    <xf numFmtId="0" fontId="81" fillId="0" borderId="18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/>
    </xf>
    <xf numFmtId="0" fontId="27" fillId="0" borderId="22" xfId="0" applyNumberFormat="1" applyFont="1" applyFill="1" applyBorder="1" applyAlignment="1">
      <alignment horizontal="left"/>
    </xf>
    <xf numFmtId="0" fontId="31" fillId="8" borderId="18" xfId="0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0" fontId="26" fillId="0" borderId="22" xfId="0" applyNumberFormat="1" applyFont="1" applyFill="1" applyBorder="1" applyAlignment="1">
      <alignment horizontal="left"/>
    </xf>
    <xf numFmtId="0" fontId="32" fillId="8" borderId="18" xfId="0" applyNumberFormat="1" applyFont="1" applyFill="1" applyBorder="1" applyAlignment="1">
      <alignment horizontal="center" vertical="center" wrapText="1"/>
    </xf>
    <xf numFmtId="0" fontId="31" fillId="8" borderId="20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left"/>
    </xf>
    <xf numFmtId="0" fontId="15" fillId="0" borderId="28" xfId="0" applyNumberFormat="1" applyFont="1" applyFill="1" applyBorder="1" applyAlignment="1">
      <alignment/>
    </xf>
    <xf numFmtId="0" fontId="15" fillId="0" borderId="2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15" fillId="0" borderId="29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/>
    </xf>
    <xf numFmtId="0" fontId="29" fillId="8" borderId="18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>
      <alignment/>
    </xf>
    <xf numFmtId="0" fontId="79" fillId="0" borderId="19" xfId="0" applyNumberFormat="1" applyFont="1" applyBorder="1" applyAlignment="1">
      <alignment horizontal="center" vertical="center" wrapText="1"/>
    </xf>
    <xf numFmtId="0" fontId="79" fillId="0" borderId="30" xfId="0" applyNumberFormat="1" applyFont="1" applyBorder="1" applyAlignment="1">
      <alignment horizontal="center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27" fillId="8" borderId="19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/>
    </xf>
    <xf numFmtId="0" fontId="34" fillId="8" borderId="0" xfId="0" applyFont="1" applyFill="1" applyAlignment="1">
      <alignment horizontal="left"/>
    </xf>
    <xf numFmtId="0" fontId="29" fillId="8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6" fillId="8" borderId="19" xfId="0" applyFont="1" applyFill="1" applyBorder="1" applyAlignment="1">
      <alignment horizontal="center" vertical="center" shrinkToFit="1"/>
    </xf>
    <xf numFmtId="0" fontId="13" fillId="8" borderId="1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 vertical="center"/>
    </xf>
    <xf numFmtId="0" fontId="12" fillId="0" borderId="32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3" fillId="0" borderId="2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2" fillId="8" borderId="19" xfId="0" applyFont="1" applyFill="1" applyBorder="1" applyAlignment="1">
      <alignment horizontal="center" vertical="center" wrapText="1"/>
    </xf>
    <xf numFmtId="0" fontId="79" fillId="0" borderId="30" xfId="0" applyNumberFormat="1" applyFont="1" applyFill="1" applyBorder="1" applyAlignment="1">
      <alignment horizontal="center" vertical="center" wrapText="1"/>
    </xf>
    <xf numFmtId="0" fontId="79" fillId="8" borderId="18" xfId="0" applyFont="1" applyFill="1" applyBorder="1" applyAlignment="1">
      <alignment vertical="center"/>
    </xf>
    <xf numFmtId="0" fontId="79" fillId="0" borderId="18" xfId="0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horizontal="center" vertical="center" shrinkToFit="1"/>
    </xf>
    <xf numFmtId="0" fontId="79" fillId="0" borderId="30" xfId="0" applyNumberFormat="1" applyFont="1" applyFill="1" applyBorder="1" applyAlignment="1">
      <alignment horizontal="center" vertical="center"/>
    </xf>
    <xf numFmtId="0" fontId="82" fillId="8" borderId="18" xfId="0" applyFont="1" applyFill="1" applyBorder="1" applyAlignment="1">
      <alignment horizontal="center" vertical="center" wrapText="1"/>
    </xf>
    <xf numFmtId="0" fontId="82" fillId="8" borderId="19" xfId="0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/>
    </xf>
    <xf numFmtId="0" fontId="82" fillId="0" borderId="18" xfId="0" applyNumberFormat="1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2" fillId="0" borderId="19" xfId="0" applyNumberFormat="1" applyFont="1" applyFill="1" applyBorder="1" applyAlignment="1">
      <alignment horizontal="center" vertical="center"/>
    </xf>
    <xf numFmtId="0" fontId="82" fillId="0" borderId="18" xfId="0" applyNumberFormat="1" applyFont="1" applyFill="1" applyBorder="1" applyAlignment="1">
      <alignment horizontal="center" vertical="center" wrapText="1"/>
    </xf>
    <xf numFmtId="0" fontId="83" fillId="8" borderId="18" xfId="0" applyFont="1" applyFill="1" applyBorder="1" applyAlignment="1">
      <alignment horizontal="center" vertical="center" wrapText="1"/>
    </xf>
    <xf numFmtId="0" fontId="82" fillId="0" borderId="19" xfId="0" applyNumberFormat="1" applyFont="1" applyFill="1" applyBorder="1" applyAlignment="1">
      <alignment horizontal="center" vertical="center" wrapText="1"/>
    </xf>
    <xf numFmtId="0" fontId="83" fillId="0" borderId="18" xfId="0" applyNumberFormat="1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/>
    </xf>
    <xf numFmtId="0" fontId="82" fillId="0" borderId="35" xfId="0" applyFont="1" applyFill="1" applyBorder="1" applyAlignment="1">
      <alignment horizontal="center" vertical="center"/>
    </xf>
    <xf numFmtId="0" fontId="82" fillId="8" borderId="18" xfId="0" applyNumberFormat="1" applyFont="1" applyFill="1" applyBorder="1" applyAlignment="1">
      <alignment horizontal="center" vertical="center" wrapText="1"/>
    </xf>
    <xf numFmtId="0" fontId="82" fillId="8" borderId="18" xfId="0" applyFont="1" applyFill="1" applyBorder="1" applyAlignment="1">
      <alignment horizontal="center" vertical="center"/>
    </xf>
    <xf numFmtId="0" fontId="83" fillId="0" borderId="18" xfId="0" applyNumberFormat="1" applyFont="1" applyFill="1" applyBorder="1" applyAlignment="1">
      <alignment horizontal="center" vertical="center"/>
    </xf>
    <xf numFmtId="0" fontId="82" fillId="8" borderId="19" xfId="0" applyNumberFormat="1" applyFont="1" applyFill="1" applyBorder="1" applyAlignment="1">
      <alignment horizontal="center" vertical="center" wrapText="1"/>
    </xf>
    <xf numFmtId="0" fontId="82" fillId="8" borderId="18" xfId="0" applyNumberFormat="1" applyFont="1" applyFill="1" applyBorder="1" applyAlignment="1">
      <alignment horizontal="center" vertical="center"/>
    </xf>
    <xf numFmtId="0" fontId="82" fillId="0" borderId="27" xfId="0" applyNumberFormat="1" applyFont="1" applyFill="1" applyBorder="1" applyAlignment="1">
      <alignment horizontal="center" vertical="center"/>
    </xf>
    <xf numFmtId="0" fontId="77" fillId="0" borderId="22" xfId="0" applyNumberFormat="1" applyFont="1" applyFill="1" applyBorder="1" applyAlignment="1">
      <alignment horizontal="center" vertical="center"/>
    </xf>
    <xf numFmtId="0" fontId="77" fillId="0" borderId="18" xfId="0" applyNumberFormat="1" applyFont="1" applyFill="1" applyBorder="1" applyAlignment="1">
      <alignment horizontal="center" vertical="center"/>
    </xf>
    <xf numFmtId="0" fontId="77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22" xfId="0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2" fillId="8" borderId="22" xfId="0" applyFont="1" applyFill="1" applyBorder="1" applyAlignment="1">
      <alignment horizontal="center" vertical="center" wrapText="1"/>
    </xf>
    <xf numFmtId="0" fontId="79" fillId="8" borderId="22" xfId="0" applyFont="1" applyFill="1" applyBorder="1" applyAlignment="1">
      <alignment vertical="center"/>
    </xf>
    <xf numFmtId="0" fontId="79" fillId="8" borderId="19" xfId="0" applyFont="1" applyFill="1" applyBorder="1" applyAlignment="1">
      <alignment vertical="center"/>
    </xf>
    <xf numFmtId="0" fontId="79" fillId="8" borderId="30" xfId="0" applyFont="1" applyFill="1" applyBorder="1" applyAlignment="1">
      <alignment vertical="center"/>
    </xf>
    <xf numFmtId="0" fontId="79" fillId="0" borderId="19" xfId="0" applyFont="1" applyFill="1" applyBorder="1" applyAlignment="1">
      <alignment vertical="center"/>
    </xf>
    <xf numFmtId="0" fontId="79" fillId="0" borderId="22" xfId="0" applyFont="1" applyFill="1" applyBorder="1" applyAlignment="1">
      <alignment vertical="center"/>
    </xf>
    <xf numFmtId="0" fontId="82" fillId="8" borderId="2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82" fillId="0" borderId="36" xfId="0" applyFont="1" applyFill="1" applyBorder="1" applyAlignment="1">
      <alignment horizontal="center" vertical="center"/>
    </xf>
    <xf numFmtId="0" fontId="82" fillId="0" borderId="37" xfId="0" applyFont="1" applyFill="1" applyBorder="1" applyAlignment="1">
      <alignment horizontal="center" vertical="center"/>
    </xf>
    <xf numFmtId="0" fontId="82" fillId="0" borderId="38" xfId="0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/>
    </xf>
    <xf numFmtId="0" fontId="82" fillId="0" borderId="22" xfId="0" applyNumberFormat="1" applyFont="1" applyFill="1" applyBorder="1" applyAlignment="1">
      <alignment horizontal="center" vertical="center"/>
    </xf>
    <xf numFmtId="0" fontId="82" fillId="0" borderId="22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82" fillId="8" borderId="22" xfId="0" applyFont="1" applyFill="1" applyBorder="1" applyAlignment="1">
      <alignment horizontal="center" vertical="center"/>
    </xf>
    <xf numFmtId="0" fontId="82" fillId="8" borderId="19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2" fillId="8" borderId="20" xfId="0" applyFont="1" applyFill="1" applyBorder="1" applyAlignment="1">
      <alignment horizontal="center" vertical="center" wrapText="1"/>
    </xf>
    <xf numFmtId="0" fontId="82" fillId="0" borderId="28" xfId="0" applyNumberFormat="1" applyFont="1" applyFill="1" applyBorder="1" applyAlignment="1">
      <alignment horizontal="center" vertical="center"/>
    </xf>
    <xf numFmtId="0" fontId="82" fillId="0" borderId="29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vertical="center"/>
    </xf>
    <xf numFmtId="0" fontId="82" fillId="0" borderId="30" xfId="0" applyNumberFormat="1" applyFont="1" applyFill="1" applyBorder="1" applyAlignment="1">
      <alignment horizontal="center" vertical="center" wrapText="1"/>
    </xf>
    <xf numFmtId="0" fontId="82" fillId="0" borderId="39" xfId="0" applyNumberFormat="1" applyFont="1" applyFill="1" applyBorder="1" applyAlignment="1">
      <alignment horizontal="center" vertical="center"/>
    </xf>
    <xf numFmtId="0" fontId="82" fillId="0" borderId="37" xfId="0" applyNumberFormat="1" applyFont="1" applyFill="1" applyBorder="1" applyAlignment="1">
      <alignment horizontal="center" vertical="center"/>
    </xf>
    <xf numFmtId="0" fontId="84" fillId="0" borderId="18" xfId="0" applyNumberFormat="1" applyFont="1" applyFill="1" applyBorder="1" applyAlignment="1">
      <alignment horizontal="center" vertical="center" wrapText="1"/>
    </xf>
    <xf numFmtId="57" fontId="40" fillId="0" borderId="18" xfId="0" applyNumberFormat="1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57" fontId="40" fillId="0" borderId="0" xfId="0" applyNumberFormat="1" applyFont="1" applyFill="1" applyAlignment="1">
      <alignment horizontal="center" vertical="center"/>
    </xf>
    <xf numFmtId="0" fontId="32" fillId="8" borderId="0" xfId="0" applyFont="1" applyFill="1" applyAlignment="1">
      <alignment horizontal="center" vertical="center" wrapText="1"/>
    </xf>
    <xf numFmtId="0" fontId="29" fillId="8" borderId="0" xfId="0" applyFont="1" applyFill="1" applyAlignment="1">
      <alignment vertical="center"/>
    </xf>
    <xf numFmtId="0" fontId="79" fillId="8" borderId="18" xfId="0" applyNumberFormat="1" applyFont="1" applyFill="1" applyBorder="1" applyAlignment="1">
      <alignment vertical="center"/>
    </xf>
    <xf numFmtId="0" fontId="79" fillId="8" borderId="19" xfId="0" applyNumberFormat="1" applyFont="1" applyFill="1" applyBorder="1" applyAlignment="1">
      <alignment vertical="center"/>
    </xf>
    <xf numFmtId="0" fontId="31" fillId="8" borderId="0" xfId="0" applyFont="1" applyFill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 wrapText="1"/>
    </xf>
    <xf numFmtId="0" fontId="82" fillId="8" borderId="1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1" fillId="8" borderId="0" xfId="0" applyFont="1" applyFill="1" applyAlignment="1">
      <alignment/>
    </xf>
    <xf numFmtId="0" fontId="29" fillId="8" borderId="18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1" fillId="0" borderId="14" xfId="0" applyNumberFormat="1" applyFont="1" applyFill="1" applyBorder="1" applyAlignment="1">
      <alignment horizontal="center" vertical="justify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justify" vertical="justify" wrapText="1"/>
    </xf>
    <xf numFmtId="0" fontId="12" fillId="0" borderId="18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justify" vertical="justify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justify" wrapText="1"/>
    </xf>
    <xf numFmtId="0" fontId="13" fillId="0" borderId="4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justify" vertical="justify" wrapText="1"/>
    </xf>
    <xf numFmtId="0" fontId="1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2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"/>
    </xf>
    <xf numFmtId="0" fontId="37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vertical="center"/>
    </xf>
    <xf numFmtId="0" fontId="29" fillId="0" borderId="18" xfId="0" applyNumberFormat="1" applyFont="1" applyFill="1" applyBorder="1" applyAlignment="1">
      <alignment vertical="center"/>
    </xf>
    <xf numFmtId="0" fontId="85" fillId="0" borderId="18" xfId="0" applyNumberFormat="1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horizontal="center" vertical="center" shrinkToFit="1"/>
    </xf>
    <xf numFmtId="0" fontId="79" fillId="0" borderId="18" xfId="0" applyNumberFormat="1" applyFont="1" applyFill="1" applyBorder="1" applyAlignment="1">
      <alignment vertical="center"/>
    </xf>
    <xf numFmtId="0" fontId="82" fillId="0" borderId="18" xfId="63" applyFont="1" applyBorder="1" applyAlignment="1">
      <alignment horizontal="left" vertical="center"/>
      <protection/>
    </xf>
    <xf numFmtId="0" fontId="15" fillId="0" borderId="18" xfId="0" applyFont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8" borderId="18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1" fillId="8" borderId="18" xfId="0" applyNumberFormat="1" applyFont="1" applyFill="1" applyBorder="1" applyAlignment="1">
      <alignment horizontal="center" vertical="center" wrapText="1"/>
    </xf>
    <xf numFmtId="0" fontId="31" fillId="8" borderId="18" xfId="0" applyNumberFormat="1" applyFont="1" applyFill="1" applyBorder="1" applyAlignment="1">
      <alignment horizontal="center" vertical="center" wrapText="1"/>
    </xf>
    <xf numFmtId="0" fontId="31" fillId="8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8" borderId="18" xfId="0" applyNumberFormat="1" applyFont="1" applyFill="1" applyBorder="1" applyAlignment="1">
      <alignment/>
    </xf>
    <xf numFmtId="0" fontId="29" fillId="8" borderId="22" xfId="0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horizontal="left"/>
    </xf>
    <xf numFmtId="0" fontId="41" fillId="8" borderId="18" xfId="0" applyNumberFormat="1" applyFont="1" applyFill="1" applyBorder="1" applyAlignment="1">
      <alignment/>
    </xf>
    <xf numFmtId="0" fontId="41" fillId="8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8" borderId="18" xfId="0" applyNumberFormat="1" applyFill="1" applyBorder="1" applyAlignment="1">
      <alignment/>
    </xf>
    <xf numFmtId="0" fontId="1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49" fontId="0" fillId="0" borderId="0" xfId="0" applyNumberFormat="1" applyFill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22" xfId="0" applyNumberFormat="1" applyFill="1" applyBorder="1" applyAlignment="1">
      <alignment/>
    </xf>
    <xf numFmtId="0" fontId="37" fillId="0" borderId="22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vertical="center"/>
    </xf>
    <xf numFmtId="0" fontId="43" fillId="0" borderId="22" xfId="0" applyNumberFormat="1" applyFont="1" applyFill="1" applyBorder="1" applyAlignment="1">
      <alignment vertical="center"/>
    </xf>
    <xf numFmtId="0" fontId="85" fillId="0" borderId="19" xfId="0" applyNumberFormat="1" applyFont="1" applyFill="1" applyBorder="1" applyAlignment="1">
      <alignment vertical="center"/>
    </xf>
    <xf numFmtId="0" fontId="29" fillId="0" borderId="19" xfId="0" applyNumberFormat="1" applyFont="1" applyFill="1" applyBorder="1" applyAlignment="1">
      <alignment vertical="center"/>
    </xf>
    <xf numFmtId="0" fontId="85" fillId="0" borderId="22" xfId="0" applyNumberFormat="1" applyFont="1" applyFill="1" applyBorder="1" applyAlignment="1">
      <alignment vertical="center"/>
    </xf>
    <xf numFmtId="0" fontId="82" fillId="0" borderId="22" xfId="63" applyFont="1" applyBorder="1" applyAlignment="1">
      <alignment horizontal="left" vertical="center"/>
      <protection/>
    </xf>
    <xf numFmtId="0" fontId="82" fillId="0" borderId="19" xfId="63" applyFont="1" applyBorder="1" applyAlignment="1">
      <alignment horizontal="left" vertical="center"/>
      <protection/>
    </xf>
    <xf numFmtId="0" fontId="29" fillId="8" borderId="18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31" fillId="8" borderId="22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/>
    </xf>
    <xf numFmtId="0" fontId="29" fillId="8" borderId="19" xfId="0" applyFont="1" applyFill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 wrapText="1"/>
    </xf>
    <xf numFmtId="0" fontId="15" fillId="8" borderId="18" xfId="0" applyNumberFormat="1" applyFont="1" applyFill="1" applyBorder="1" applyAlignment="1">
      <alignment/>
    </xf>
    <xf numFmtId="0" fontId="15" fillId="0" borderId="22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79" fillId="0" borderId="19" xfId="0" applyNumberFormat="1" applyFont="1" applyFill="1" applyBorder="1" applyAlignment="1">
      <alignment vertical="center"/>
    </xf>
    <xf numFmtId="0" fontId="86" fillId="0" borderId="18" xfId="0" applyNumberFormat="1" applyFont="1" applyFill="1" applyBorder="1" applyAlignment="1">
      <alignment vertical="center"/>
    </xf>
    <xf numFmtId="0" fontId="79" fillId="0" borderId="30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87" fillId="0" borderId="18" xfId="0" applyNumberFormat="1" applyFont="1" applyFill="1" applyBorder="1" applyAlignment="1">
      <alignment horizontal="center" vertical="center" wrapText="1"/>
    </xf>
    <xf numFmtId="0" fontId="88" fillId="0" borderId="18" xfId="0" applyNumberFormat="1" applyFont="1" applyFill="1" applyBorder="1" applyAlignment="1">
      <alignment horizontal="center" vertical="center" wrapText="1"/>
    </xf>
    <xf numFmtId="0" fontId="89" fillId="0" borderId="18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90" fillId="0" borderId="18" xfId="0" applyNumberFormat="1" applyFont="1" applyFill="1" applyBorder="1" applyAlignment="1">
      <alignment horizontal="left"/>
    </xf>
    <xf numFmtId="0" fontId="90" fillId="0" borderId="18" xfId="0" applyNumberFormat="1" applyFont="1" applyFill="1" applyBorder="1" applyAlignment="1">
      <alignment horizontal="left" vertical="center" wrapText="1"/>
    </xf>
    <xf numFmtId="57" fontId="0" fillId="0" borderId="22" xfId="0" applyNumberFormat="1" applyFill="1" applyBorder="1" applyAlignment="1">
      <alignment/>
    </xf>
    <xf numFmtId="57" fontId="9" fillId="0" borderId="18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5" fillId="0" borderId="22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vertical="center"/>
    </xf>
    <xf numFmtId="0" fontId="86" fillId="0" borderId="22" xfId="0" applyFont="1" applyFill="1" applyBorder="1" applyAlignment="1">
      <alignment vertical="center"/>
    </xf>
    <xf numFmtId="0" fontId="86" fillId="0" borderId="19" xfId="0" applyNumberFormat="1" applyFont="1" applyFill="1" applyBorder="1" applyAlignment="1">
      <alignment vertical="center"/>
    </xf>
    <xf numFmtId="0" fontId="9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>
      <alignment horizontal="center" vertical="center" wrapText="1"/>
    </xf>
    <xf numFmtId="0" fontId="88" fillId="8" borderId="18" xfId="0" applyNumberFormat="1" applyFont="1" applyFill="1" applyBorder="1" applyAlignment="1">
      <alignment horizontal="center" vertical="center" wrapText="1"/>
    </xf>
    <xf numFmtId="0" fontId="92" fillId="0" borderId="18" xfId="0" applyNumberFormat="1" applyFont="1" applyFill="1" applyBorder="1" applyAlignment="1">
      <alignment/>
    </xf>
    <xf numFmtId="0" fontId="92" fillId="8" borderId="18" xfId="0" applyNumberFormat="1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79" fillId="8" borderId="1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 vertical="center" wrapText="1"/>
    </xf>
    <xf numFmtId="0" fontId="80" fillId="0" borderId="18" xfId="0" applyNumberFormat="1" applyFont="1" applyFill="1" applyBorder="1" applyAlignment="1">
      <alignment horizontal="left"/>
    </xf>
    <xf numFmtId="0" fontId="79" fillId="0" borderId="27" xfId="0" applyNumberFormat="1" applyFont="1" applyFill="1" applyBorder="1" applyAlignment="1">
      <alignment/>
    </xf>
    <xf numFmtId="0" fontId="89" fillId="0" borderId="27" xfId="0" applyNumberFormat="1" applyFont="1" applyFill="1" applyBorder="1" applyAlignment="1">
      <alignment/>
    </xf>
    <xf numFmtId="0" fontId="79" fillId="0" borderId="18" xfId="0" applyNumberFormat="1" applyFont="1" applyFill="1" applyBorder="1" applyAlignment="1">
      <alignment/>
    </xf>
    <xf numFmtId="0" fontId="79" fillId="8" borderId="18" xfId="0" applyNumberFormat="1" applyFont="1" applyFill="1" applyBorder="1" applyAlignment="1">
      <alignment/>
    </xf>
    <xf numFmtId="0" fontId="14" fillId="0" borderId="0" xfId="0" applyFont="1" applyFill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6" fillId="0" borderId="19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8" borderId="18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91" fillId="8" borderId="18" xfId="0" applyFont="1" applyFill="1" applyBorder="1" applyAlignment="1">
      <alignment horizontal="center" vertical="center" wrapText="1"/>
    </xf>
    <xf numFmtId="0" fontId="87" fillId="8" borderId="18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31" fillId="8" borderId="19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33" fillId="0" borderId="19" xfId="0" applyNumberFormat="1" applyFont="1" applyFill="1" applyBorder="1" applyAlignment="1">
      <alignment horizontal="left" vertical="center" wrapText="1"/>
    </xf>
    <xf numFmtId="0" fontId="93" fillId="0" borderId="18" xfId="0" applyNumberFormat="1" applyFont="1" applyFill="1" applyBorder="1" applyAlignment="1">
      <alignment/>
    </xf>
    <xf numFmtId="0" fontId="15" fillId="8" borderId="18" xfId="0" applyFont="1" applyFill="1" applyBorder="1" applyAlignment="1">
      <alignment/>
    </xf>
    <xf numFmtId="0" fontId="25" fillId="8" borderId="1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76" fontId="40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54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tabSelected="1" workbookViewId="0" topLeftCell="A1">
      <selection activeCell="AG28" sqref="AG28"/>
    </sheetView>
  </sheetViews>
  <sheetFormatPr defaultColWidth="9.00390625" defaultRowHeight="14.25"/>
  <cols>
    <col min="1" max="1" width="10.875" style="0" customWidth="1"/>
    <col min="2" max="53" width="3.00390625" style="0" customWidth="1"/>
  </cols>
  <sheetData>
    <row r="1" spans="1:53" ht="25.5">
      <c r="A1" s="395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</row>
    <row r="2" spans="1:53" ht="15.7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409">
        <v>2020.9</v>
      </c>
      <c r="AF2" s="409"/>
      <c r="AG2" s="409"/>
      <c r="AH2" s="397"/>
      <c r="AI2" s="397"/>
      <c r="AJ2" s="397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</row>
    <row r="3" spans="1:53" ht="14.25">
      <c r="A3" s="398"/>
      <c r="B3" s="399" t="s">
        <v>1</v>
      </c>
      <c r="C3" s="400"/>
      <c r="D3" s="400"/>
      <c r="E3" s="400"/>
      <c r="F3" s="400"/>
      <c r="G3" s="400"/>
      <c r="H3" s="401"/>
      <c r="I3" s="400" t="s">
        <v>2</v>
      </c>
      <c r="J3" s="400"/>
      <c r="K3" s="400"/>
      <c r="L3" s="400"/>
      <c r="M3" s="400"/>
      <c r="N3" s="400"/>
      <c r="O3" s="401"/>
      <c r="P3" s="400" t="s">
        <v>3</v>
      </c>
      <c r="Q3" s="400"/>
      <c r="R3" s="400"/>
      <c r="S3" s="400"/>
      <c r="T3" s="400"/>
      <c r="U3" s="400"/>
      <c r="V3" s="401"/>
      <c r="W3" s="400" t="s">
        <v>4</v>
      </c>
      <c r="X3" s="400"/>
      <c r="Y3" s="400"/>
      <c r="Z3" s="400"/>
      <c r="AA3" s="400"/>
      <c r="AB3" s="400"/>
      <c r="AC3" s="401"/>
      <c r="AD3" s="400" t="s">
        <v>5</v>
      </c>
      <c r="AE3" s="400"/>
      <c r="AF3" s="400"/>
      <c r="AG3" s="400"/>
      <c r="AH3" s="400"/>
      <c r="AI3" s="400"/>
      <c r="AJ3" s="401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</row>
    <row r="4" spans="1:53" ht="14.25">
      <c r="A4" s="398" t="s">
        <v>6</v>
      </c>
      <c r="B4" s="402">
        <v>1</v>
      </c>
      <c r="C4" s="403">
        <v>2</v>
      </c>
      <c r="D4" s="403">
        <v>3</v>
      </c>
      <c r="E4" s="403">
        <v>4</v>
      </c>
      <c r="F4" s="403">
        <v>5</v>
      </c>
      <c r="G4" s="403">
        <v>6</v>
      </c>
      <c r="H4" s="404">
        <v>7</v>
      </c>
      <c r="I4" s="402">
        <v>1</v>
      </c>
      <c r="J4" s="403">
        <v>2</v>
      </c>
      <c r="K4" s="403">
        <v>3</v>
      </c>
      <c r="L4" s="403">
        <v>4</v>
      </c>
      <c r="M4" s="403">
        <v>5</v>
      </c>
      <c r="N4" s="403">
        <v>6</v>
      </c>
      <c r="O4" s="404">
        <v>7</v>
      </c>
      <c r="P4" s="402">
        <v>1</v>
      </c>
      <c r="Q4" s="403">
        <v>2</v>
      </c>
      <c r="R4" s="403">
        <v>3</v>
      </c>
      <c r="S4" s="403">
        <v>4</v>
      </c>
      <c r="T4" s="403">
        <v>5</v>
      </c>
      <c r="U4" s="403">
        <v>6</v>
      </c>
      <c r="V4" s="404">
        <v>7</v>
      </c>
      <c r="W4" s="402">
        <v>1</v>
      </c>
      <c r="X4" s="403">
        <v>2</v>
      </c>
      <c r="Y4" s="403">
        <v>3</v>
      </c>
      <c r="Z4" s="403">
        <v>4</v>
      </c>
      <c r="AA4" s="403">
        <v>5</v>
      </c>
      <c r="AB4" s="403">
        <v>6</v>
      </c>
      <c r="AC4" s="404">
        <v>7</v>
      </c>
      <c r="AD4" s="402">
        <v>1</v>
      </c>
      <c r="AE4" s="403">
        <v>2</v>
      </c>
      <c r="AF4" s="403">
        <v>3</v>
      </c>
      <c r="AG4" s="403">
        <v>4</v>
      </c>
      <c r="AH4" s="403">
        <v>5</v>
      </c>
      <c r="AI4" s="403">
        <v>6</v>
      </c>
      <c r="AJ4" s="404">
        <v>7</v>
      </c>
      <c r="AK4" s="345" t="s">
        <v>7</v>
      </c>
      <c r="AL4" s="345" t="s">
        <v>8</v>
      </c>
      <c r="AM4" s="345" t="s">
        <v>9</v>
      </c>
      <c r="AN4" s="248" t="s">
        <v>10</v>
      </c>
      <c r="AO4" s="411" t="s">
        <v>11</v>
      </c>
      <c r="AP4" s="412" t="s">
        <v>12</v>
      </c>
      <c r="AQ4" s="345" t="s">
        <v>13</v>
      </c>
      <c r="AR4" s="412" t="s">
        <v>14</v>
      </c>
      <c r="AS4" s="345" t="s">
        <v>15</v>
      </c>
      <c r="AT4" s="345" t="s">
        <v>16</v>
      </c>
      <c r="AU4" s="345" t="s">
        <v>17</v>
      </c>
      <c r="AV4" s="345" t="s">
        <v>18</v>
      </c>
      <c r="AW4" s="345" t="s">
        <v>19</v>
      </c>
      <c r="AX4" s="345" t="s">
        <v>20</v>
      </c>
      <c r="AY4" s="413" t="s">
        <v>21</v>
      </c>
      <c r="AZ4" s="412" t="s">
        <v>22</v>
      </c>
      <c r="BA4" s="410" t="s">
        <v>23</v>
      </c>
    </row>
    <row r="5" spans="1:53" ht="12" customHeight="1">
      <c r="A5" s="405" t="str">
        <f>'初一'!A5</f>
        <v>初一(1)</v>
      </c>
      <c r="B5" s="406" t="str">
        <f>'初一'!B5</f>
        <v>数</v>
      </c>
      <c r="C5" s="407" t="str">
        <f>'初一'!C5</f>
        <v>英</v>
      </c>
      <c r="D5" s="407" t="str">
        <f>'初一'!D5</f>
        <v>历</v>
      </c>
      <c r="E5" s="407" t="str">
        <f>'初一'!E5</f>
        <v>语</v>
      </c>
      <c r="F5" s="407" t="str">
        <f>'初一'!F5</f>
        <v>信</v>
      </c>
      <c r="G5" s="407" t="str">
        <f>'初一'!G5</f>
        <v>生</v>
      </c>
      <c r="H5" s="405" t="str">
        <f>'初一'!H5</f>
        <v>班</v>
      </c>
      <c r="I5" s="408" t="str">
        <f>'初一'!I5</f>
        <v>语</v>
      </c>
      <c r="J5" s="407" t="str">
        <f>'初一'!J5</f>
        <v>英</v>
      </c>
      <c r="K5" s="407" t="str">
        <f>'初一'!K5</f>
        <v>数</v>
      </c>
      <c r="L5" s="407" t="str">
        <f>'初一'!L5</f>
        <v>生</v>
      </c>
      <c r="M5" s="407" t="str">
        <f>'初一'!M5</f>
        <v>体</v>
      </c>
      <c r="N5" s="407" t="str">
        <f>'初一'!N5</f>
        <v>地</v>
      </c>
      <c r="O5" s="405" t="str">
        <f>'初一'!O5</f>
        <v>综</v>
      </c>
      <c r="P5" s="408" t="str">
        <f>'初一'!P5</f>
        <v>英</v>
      </c>
      <c r="Q5" s="407" t="str">
        <f>'初一'!Q5</f>
        <v>语</v>
      </c>
      <c r="R5" s="407" t="str">
        <f>'初一'!R5</f>
        <v>道</v>
      </c>
      <c r="S5" s="407" t="str">
        <f>'初一'!S5</f>
        <v>数</v>
      </c>
      <c r="T5" s="407" t="str">
        <f>'初一'!T5</f>
        <v>书</v>
      </c>
      <c r="U5" s="407" t="str">
        <f>'初一'!U5</f>
        <v>体</v>
      </c>
      <c r="V5" s="405" t="str">
        <f>'初一'!V5</f>
        <v>生</v>
      </c>
      <c r="W5" s="408" t="str">
        <f>'初一'!W5</f>
        <v>英</v>
      </c>
      <c r="X5" s="407" t="str">
        <f>'初一'!X5</f>
        <v>数</v>
      </c>
      <c r="Y5" s="407" t="str">
        <f>'初一'!Y5</f>
        <v>语</v>
      </c>
      <c r="Z5" s="407" t="str">
        <f>'初一'!Z5</f>
        <v>体</v>
      </c>
      <c r="AA5" s="407" t="str">
        <f>'初一'!AA5</f>
        <v>美</v>
      </c>
      <c r="AB5" s="407" t="str">
        <f>'初一'!AB5</f>
        <v>信</v>
      </c>
      <c r="AC5" s="405" t="str">
        <f>'初一'!AC5</f>
        <v>历</v>
      </c>
      <c r="AD5" s="408" t="str">
        <f>'初一'!AD5</f>
        <v>语</v>
      </c>
      <c r="AE5" s="407" t="str">
        <f>'初一'!AE5</f>
        <v>数</v>
      </c>
      <c r="AF5" s="407" t="str">
        <f>'初一'!AF5</f>
        <v>道</v>
      </c>
      <c r="AG5" s="407" t="str">
        <f>'初一'!AG5</f>
        <v>英</v>
      </c>
      <c r="AH5" s="407" t="str">
        <f>'初一'!AH5</f>
        <v>音</v>
      </c>
      <c r="AI5" s="407" t="str">
        <f>'初一'!AI5</f>
        <v>劳</v>
      </c>
      <c r="AJ5" s="405" t="str">
        <f>'初一'!AJ5</f>
        <v>地</v>
      </c>
      <c r="AK5" s="410">
        <f aca="true" t="shared" si="0" ref="AK5:AK23">_xlfn.COUNTIFS(B5:AJ5,"语")</f>
        <v>5</v>
      </c>
      <c r="AL5" s="410">
        <f aca="true" t="shared" si="1" ref="AL5:AL23">_xlfn.COUNTIFS(B5:AJ5,"数")</f>
        <v>5</v>
      </c>
      <c r="AM5" s="410">
        <f aca="true" t="shared" si="2" ref="AM5:AM23">_xlfn.COUNTIFS(B5:AJ5,"英")</f>
        <v>5</v>
      </c>
      <c r="AN5" s="410">
        <f aca="true" t="shared" si="3" ref="AN5:AN23">_xlfn.COUNTIFS(B5:AJ5,"物")</f>
        <v>0</v>
      </c>
      <c r="AO5" s="410">
        <f aca="true" t="shared" si="4" ref="AO5:AO20">_xlfn.COUNTIFS(B5:AJ5,"化")</f>
        <v>0</v>
      </c>
      <c r="AP5" s="410">
        <f aca="true" t="shared" si="5" ref="AP5:AP23">_xlfn.COUNTIFS(B5:AJ5,"道")</f>
        <v>2</v>
      </c>
      <c r="AQ5" s="410">
        <f aca="true" t="shared" si="6" ref="AQ5:AQ23">_xlfn.COUNTIFS(B5:AJ5,"历")</f>
        <v>2</v>
      </c>
      <c r="AR5" s="410">
        <f aca="true" t="shared" si="7" ref="AR5:AR23">_xlfn.COUNTIFS(B5:AJ5,"地")</f>
        <v>2</v>
      </c>
      <c r="AS5" s="410">
        <f aca="true" t="shared" si="8" ref="AS5:AS23">_xlfn.COUNTIFS(B5:AJ5,"生")</f>
        <v>3</v>
      </c>
      <c r="AT5" s="410">
        <f aca="true" t="shared" si="9" ref="AT5:AT23">_xlfn.COUNTIFS(B5:AJ5,"体")</f>
        <v>3</v>
      </c>
      <c r="AU5" s="410">
        <f aca="true" t="shared" si="10" ref="AU5:AU23">_xlfn.COUNTIFS(B5:AJ5,"信")</f>
        <v>2</v>
      </c>
      <c r="AV5" s="410">
        <f aca="true" t="shared" si="11" ref="AV5:AV23">_xlfn.COUNTIFS(B5:AJ5,"综")</f>
        <v>1</v>
      </c>
      <c r="AW5" s="410">
        <f aca="true" t="shared" si="12" ref="AW5:AW23">_xlfn.COUNTIFS(B5:AJ5,"音")</f>
        <v>1</v>
      </c>
      <c r="AX5" s="414">
        <f aca="true" t="shared" si="13" ref="AX5:AX23">_xlfn.COUNTIFS(B5:AJ5,"美")</f>
        <v>1</v>
      </c>
      <c r="AY5" s="410">
        <f aca="true" t="shared" si="14" ref="AY5:AY23">_xlfn.COUNTIFS(B5:AJ5,"书")</f>
        <v>1</v>
      </c>
      <c r="AZ5" s="410">
        <f aca="true" t="shared" si="15" ref="AZ5:AZ23">_xlfn.COUNTIFS(B5:AJ5,"劳")</f>
        <v>1</v>
      </c>
      <c r="BA5" s="410">
        <f aca="true" t="shared" si="16" ref="BA5:BA23">SUM(AK5:AZ5)</f>
        <v>34</v>
      </c>
    </row>
    <row r="6" spans="1:53" ht="12" customHeight="1">
      <c r="A6" s="405" t="str">
        <f>'初一'!A6</f>
        <v>初一(2)</v>
      </c>
      <c r="B6" s="406" t="str">
        <f>'初一'!B6</f>
        <v>英</v>
      </c>
      <c r="C6" s="407" t="str">
        <f>'初一'!C6</f>
        <v>语</v>
      </c>
      <c r="D6" s="407" t="str">
        <f>'初一'!D6</f>
        <v>道</v>
      </c>
      <c r="E6" s="407" t="str">
        <f>'初一'!E6</f>
        <v>数</v>
      </c>
      <c r="F6" s="407" t="str">
        <f>'初一'!F6</f>
        <v>体</v>
      </c>
      <c r="G6" s="407" t="str">
        <f>'初一'!G6</f>
        <v>信</v>
      </c>
      <c r="H6" s="405" t="str">
        <f>'初一'!H6</f>
        <v>班</v>
      </c>
      <c r="I6" s="408" t="str">
        <f>'初一'!I6</f>
        <v>语</v>
      </c>
      <c r="J6" s="407" t="str">
        <f>'初一'!J6</f>
        <v>数</v>
      </c>
      <c r="K6" s="407" t="str">
        <f>'初一'!K6</f>
        <v>地</v>
      </c>
      <c r="L6" s="407" t="str">
        <f>'初一'!L6</f>
        <v>英</v>
      </c>
      <c r="M6" s="407" t="str">
        <f>'初一'!M6</f>
        <v>音</v>
      </c>
      <c r="N6" s="407" t="str">
        <f>'初一'!N6</f>
        <v>综</v>
      </c>
      <c r="O6" s="405" t="str">
        <f>'初一'!O6</f>
        <v>生</v>
      </c>
      <c r="P6" s="408" t="str">
        <f>'初一'!P6</f>
        <v>数</v>
      </c>
      <c r="Q6" s="407" t="str">
        <f>'初一'!Q6</f>
        <v>英</v>
      </c>
      <c r="R6" s="407" t="str">
        <f>'初一'!R6</f>
        <v>语</v>
      </c>
      <c r="S6" s="407" t="str">
        <f>'初一'!S6</f>
        <v>体</v>
      </c>
      <c r="T6" s="407" t="str">
        <f>'初一'!T6</f>
        <v>信</v>
      </c>
      <c r="U6" s="407" t="str">
        <f>'初一'!U6</f>
        <v>历</v>
      </c>
      <c r="V6" s="405" t="str">
        <f>'初一'!V6</f>
        <v>地</v>
      </c>
      <c r="W6" s="408" t="str">
        <f>'初一'!W6</f>
        <v>数</v>
      </c>
      <c r="X6" s="407" t="str">
        <f>'初一'!X6</f>
        <v>英</v>
      </c>
      <c r="Y6" s="407" t="str">
        <f>'初一'!Y6</f>
        <v>美</v>
      </c>
      <c r="Z6" s="407" t="str">
        <f>'初一'!Z6</f>
        <v>语</v>
      </c>
      <c r="AA6" s="407" t="str">
        <f>'初一'!AA6</f>
        <v>道</v>
      </c>
      <c r="AB6" s="407" t="str">
        <f>'初一'!AB6</f>
        <v>劳</v>
      </c>
      <c r="AC6" s="405" t="str">
        <f>'初一'!AC6</f>
        <v>生</v>
      </c>
      <c r="AD6" s="408" t="str">
        <f>'初一'!AD6</f>
        <v>语</v>
      </c>
      <c r="AE6" s="407" t="str">
        <f>'初一'!AE6</f>
        <v>英</v>
      </c>
      <c r="AF6" s="407" t="str">
        <f>'初一'!AF6</f>
        <v>数</v>
      </c>
      <c r="AG6" s="407" t="str">
        <f>'初一'!AG6</f>
        <v>历</v>
      </c>
      <c r="AH6" s="407" t="str">
        <f>'初一'!AH6</f>
        <v>生</v>
      </c>
      <c r="AI6" s="407" t="str">
        <f>'初一'!AI6</f>
        <v>体</v>
      </c>
      <c r="AJ6" s="405" t="str">
        <f>'初一'!AJ6</f>
        <v>书</v>
      </c>
      <c r="AK6" s="410">
        <f t="shared" si="0"/>
        <v>5</v>
      </c>
      <c r="AL6" s="410">
        <f t="shared" si="1"/>
        <v>5</v>
      </c>
      <c r="AM6" s="410">
        <f t="shared" si="2"/>
        <v>5</v>
      </c>
      <c r="AN6" s="410">
        <f t="shared" si="3"/>
        <v>0</v>
      </c>
      <c r="AO6" s="410">
        <f t="shared" si="4"/>
        <v>0</v>
      </c>
      <c r="AP6" s="410">
        <f t="shared" si="5"/>
        <v>2</v>
      </c>
      <c r="AQ6" s="410">
        <f t="shared" si="6"/>
        <v>2</v>
      </c>
      <c r="AR6" s="410">
        <f t="shared" si="7"/>
        <v>2</v>
      </c>
      <c r="AS6" s="410">
        <f t="shared" si="8"/>
        <v>3</v>
      </c>
      <c r="AT6" s="410">
        <f t="shared" si="9"/>
        <v>3</v>
      </c>
      <c r="AU6" s="410">
        <f t="shared" si="10"/>
        <v>2</v>
      </c>
      <c r="AV6" s="410">
        <f t="shared" si="11"/>
        <v>1</v>
      </c>
      <c r="AW6" s="410">
        <f t="shared" si="12"/>
        <v>1</v>
      </c>
      <c r="AX6" s="414">
        <f t="shared" si="13"/>
        <v>1</v>
      </c>
      <c r="AY6" s="410">
        <f t="shared" si="14"/>
        <v>1</v>
      </c>
      <c r="AZ6" s="410">
        <f t="shared" si="15"/>
        <v>1</v>
      </c>
      <c r="BA6" s="410">
        <f t="shared" si="16"/>
        <v>34</v>
      </c>
    </row>
    <row r="7" spans="1:53" ht="14.25">
      <c r="A7" s="405" t="str">
        <f>'初一'!A7</f>
        <v>初一(3)</v>
      </c>
      <c r="B7" s="406" t="str">
        <f>'初一'!B7</f>
        <v>数</v>
      </c>
      <c r="C7" s="407" t="str">
        <f>'初一'!C7</f>
        <v>地</v>
      </c>
      <c r="D7" s="407" t="str">
        <f>'初一'!D7</f>
        <v>语</v>
      </c>
      <c r="E7" s="407" t="str">
        <f>'初一'!E7</f>
        <v>英</v>
      </c>
      <c r="F7" s="407" t="str">
        <f>'初一'!F7</f>
        <v>生</v>
      </c>
      <c r="G7" s="407" t="str">
        <f>'初一'!G7</f>
        <v>美</v>
      </c>
      <c r="H7" s="405" t="str">
        <f>'初一'!H7</f>
        <v>班</v>
      </c>
      <c r="I7" s="408" t="str">
        <f>'初一'!I7</f>
        <v>英</v>
      </c>
      <c r="J7" s="407" t="str">
        <f>'初一'!J7</f>
        <v>数</v>
      </c>
      <c r="K7" s="407" t="str">
        <f>'初一'!K7</f>
        <v>信</v>
      </c>
      <c r="L7" s="407" t="str">
        <f>'初一'!L7</f>
        <v>语</v>
      </c>
      <c r="M7" s="407" t="str">
        <f>'初一'!M7</f>
        <v>道</v>
      </c>
      <c r="N7" s="407" t="str">
        <f>'初一'!N7</f>
        <v>书</v>
      </c>
      <c r="O7" s="405" t="str">
        <f>'初一'!O7</f>
        <v>体</v>
      </c>
      <c r="P7" s="408" t="str">
        <f>'初一'!P7</f>
        <v>语</v>
      </c>
      <c r="Q7" s="407" t="str">
        <f>'初一'!Q7</f>
        <v>数</v>
      </c>
      <c r="R7" s="407" t="str">
        <f>'初一'!R7</f>
        <v>英</v>
      </c>
      <c r="S7" s="407" t="str">
        <f>'初一'!S7</f>
        <v>信</v>
      </c>
      <c r="T7" s="407" t="str">
        <f>'初一'!T7</f>
        <v>地</v>
      </c>
      <c r="U7" s="407" t="str">
        <f>'初一'!U7</f>
        <v>综</v>
      </c>
      <c r="V7" s="405" t="str">
        <f>'初一'!V7</f>
        <v>历</v>
      </c>
      <c r="W7" s="408" t="str">
        <f>'初一'!W7</f>
        <v>语</v>
      </c>
      <c r="X7" s="407" t="str">
        <f>'初一'!X7</f>
        <v>英</v>
      </c>
      <c r="Y7" s="407" t="str">
        <f>'初一'!Y7</f>
        <v>数</v>
      </c>
      <c r="Z7" s="407" t="str">
        <f>'初一'!Z7</f>
        <v>生</v>
      </c>
      <c r="AA7" s="407" t="str">
        <f>'初一'!AA7</f>
        <v>体</v>
      </c>
      <c r="AB7" s="407" t="str">
        <f>'初一'!AB7</f>
        <v>历</v>
      </c>
      <c r="AC7" s="405" t="str">
        <f>'初一'!AC7</f>
        <v>道</v>
      </c>
      <c r="AD7" s="408" t="str">
        <f>'初一'!AD7</f>
        <v>语</v>
      </c>
      <c r="AE7" s="407" t="str">
        <f>'初一'!AE7</f>
        <v>英</v>
      </c>
      <c r="AF7" s="407" t="str">
        <f>'初一'!AF7</f>
        <v>数</v>
      </c>
      <c r="AG7" s="407" t="str">
        <f>'初一'!AG7</f>
        <v>音</v>
      </c>
      <c r="AH7" s="407" t="str">
        <f>'初一'!AH7</f>
        <v>劳</v>
      </c>
      <c r="AI7" s="407" t="str">
        <f>'初一'!AI7</f>
        <v>生</v>
      </c>
      <c r="AJ7" s="405" t="str">
        <f>'初一'!AJ7</f>
        <v>体</v>
      </c>
      <c r="AK7" s="410">
        <f t="shared" si="0"/>
        <v>5</v>
      </c>
      <c r="AL7" s="410">
        <f t="shared" si="1"/>
        <v>5</v>
      </c>
      <c r="AM7" s="410">
        <f t="shared" si="2"/>
        <v>5</v>
      </c>
      <c r="AN7" s="410">
        <f t="shared" si="3"/>
        <v>0</v>
      </c>
      <c r="AO7" s="410">
        <f t="shared" si="4"/>
        <v>0</v>
      </c>
      <c r="AP7" s="410">
        <f t="shared" si="5"/>
        <v>2</v>
      </c>
      <c r="AQ7" s="410">
        <f t="shared" si="6"/>
        <v>2</v>
      </c>
      <c r="AR7" s="410">
        <f t="shared" si="7"/>
        <v>2</v>
      </c>
      <c r="AS7" s="410">
        <f t="shared" si="8"/>
        <v>3</v>
      </c>
      <c r="AT7" s="410">
        <f t="shared" si="9"/>
        <v>3</v>
      </c>
      <c r="AU7" s="410">
        <f t="shared" si="10"/>
        <v>2</v>
      </c>
      <c r="AV7" s="410">
        <f t="shared" si="11"/>
        <v>1</v>
      </c>
      <c r="AW7" s="410">
        <f t="shared" si="12"/>
        <v>1</v>
      </c>
      <c r="AX7" s="414">
        <f t="shared" si="13"/>
        <v>1</v>
      </c>
      <c r="AY7" s="410">
        <f t="shared" si="14"/>
        <v>1</v>
      </c>
      <c r="AZ7" s="410">
        <f t="shared" si="15"/>
        <v>1</v>
      </c>
      <c r="BA7" s="410">
        <f t="shared" si="16"/>
        <v>34</v>
      </c>
    </row>
    <row r="8" spans="1:53" ht="14.25">
      <c r="A8" s="405" t="str">
        <f>'初一'!A8</f>
        <v>初一(4)</v>
      </c>
      <c r="B8" s="406" t="str">
        <f>'初一'!B8</f>
        <v>语</v>
      </c>
      <c r="C8" s="407" t="str">
        <f>'初一'!C8</f>
        <v>英</v>
      </c>
      <c r="D8" s="407" t="str">
        <f>'初一'!D8</f>
        <v>体</v>
      </c>
      <c r="E8" s="407" t="str">
        <f>'初一'!E8</f>
        <v>数</v>
      </c>
      <c r="F8" s="407" t="str">
        <f>'初一'!F8</f>
        <v>道</v>
      </c>
      <c r="G8" s="407" t="str">
        <f>'初一'!G8</f>
        <v>地</v>
      </c>
      <c r="H8" s="405" t="str">
        <f>'初一'!H8</f>
        <v>班</v>
      </c>
      <c r="I8" s="408" t="str">
        <f>'初一'!I8</f>
        <v>英</v>
      </c>
      <c r="J8" s="407" t="str">
        <f>'初一'!J8</f>
        <v>语</v>
      </c>
      <c r="K8" s="407" t="str">
        <f>'初一'!K8</f>
        <v>数</v>
      </c>
      <c r="L8" s="407" t="str">
        <f>'初一'!L8</f>
        <v>历</v>
      </c>
      <c r="M8" s="407" t="str">
        <f>'初一'!M8</f>
        <v>生</v>
      </c>
      <c r="N8" s="407" t="str">
        <f>'初一'!N8</f>
        <v>美</v>
      </c>
      <c r="O8" s="405" t="str">
        <f>'初一'!O8</f>
        <v>书</v>
      </c>
      <c r="P8" s="408" t="str">
        <f>'初一'!P8</f>
        <v>英</v>
      </c>
      <c r="Q8" s="407" t="str">
        <f>'初一'!Q8</f>
        <v>生</v>
      </c>
      <c r="R8" s="407" t="str">
        <f>'初一'!R8</f>
        <v>数</v>
      </c>
      <c r="S8" s="407" t="str">
        <f>'初一'!S8</f>
        <v>语</v>
      </c>
      <c r="T8" s="407" t="str">
        <f>'初一'!T8</f>
        <v>体</v>
      </c>
      <c r="U8" s="407" t="str">
        <f>'初一'!U8</f>
        <v>音</v>
      </c>
      <c r="V8" s="405" t="str">
        <f>'初一'!V8</f>
        <v>信</v>
      </c>
      <c r="W8" s="408" t="str">
        <f>'初一'!W8</f>
        <v>数</v>
      </c>
      <c r="X8" s="407" t="str">
        <f>'初一'!X8</f>
        <v>语</v>
      </c>
      <c r="Y8" s="407" t="str">
        <f>'初一'!Y8</f>
        <v>英</v>
      </c>
      <c r="Z8" s="407" t="str">
        <f>'初一'!Z8</f>
        <v>历</v>
      </c>
      <c r="AA8" s="407" t="str">
        <f>'初一'!AA8</f>
        <v>综</v>
      </c>
      <c r="AB8" s="407" t="str">
        <f>'初一'!AB8</f>
        <v>地</v>
      </c>
      <c r="AC8" s="405" t="str">
        <f>'初一'!AC8</f>
        <v>劳</v>
      </c>
      <c r="AD8" s="408" t="str">
        <f>'初一'!AD8</f>
        <v>数</v>
      </c>
      <c r="AE8" s="407" t="str">
        <f>'初一'!AE8</f>
        <v>生</v>
      </c>
      <c r="AF8" s="407" t="str">
        <f>'初一'!AF8</f>
        <v>语</v>
      </c>
      <c r="AG8" s="407" t="str">
        <f>'初一'!AG8</f>
        <v>英</v>
      </c>
      <c r="AH8" s="407" t="str">
        <f>'初一'!AH8</f>
        <v>体</v>
      </c>
      <c r="AI8" s="407" t="str">
        <f>'初一'!AI8</f>
        <v>信</v>
      </c>
      <c r="AJ8" s="405" t="str">
        <f>'初一'!AJ8</f>
        <v>道</v>
      </c>
      <c r="AK8" s="410">
        <f t="shared" si="0"/>
        <v>5</v>
      </c>
      <c r="AL8" s="410">
        <f t="shared" si="1"/>
        <v>5</v>
      </c>
      <c r="AM8" s="410">
        <f t="shared" si="2"/>
        <v>5</v>
      </c>
      <c r="AN8" s="410">
        <f t="shared" si="3"/>
        <v>0</v>
      </c>
      <c r="AO8" s="410">
        <f t="shared" si="4"/>
        <v>0</v>
      </c>
      <c r="AP8" s="410">
        <f t="shared" si="5"/>
        <v>2</v>
      </c>
      <c r="AQ8" s="410">
        <f t="shared" si="6"/>
        <v>2</v>
      </c>
      <c r="AR8" s="410">
        <f t="shared" si="7"/>
        <v>2</v>
      </c>
      <c r="AS8" s="410">
        <f t="shared" si="8"/>
        <v>3</v>
      </c>
      <c r="AT8" s="410">
        <f t="shared" si="9"/>
        <v>3</v>
      </c>
      <c r="AU8" s="410">
        <f t="shared" si="10"/>
        <v>2</v>
      </c>
      <c r="AV8" s="410">
        <f t="shared" si="11"/>
        <v>1</v>
      </c>
      <c r="AW8" s="410">
        <f t="shared" si="12"/>
        <v>1</v>
      </c>
      <c r="AX8" s="414">
        <f t="shared" si="13"/>
        <v>1</v>
      </c>
      <c r="AY8" s="410">
        <f t="shared" si="14"/>
        <v>1</v>
      </c>
      <c r="AZ8" s="410">
        <f t="shared" si="15"/>
        <v>1</v>
      </c>
      <c r="BA8" s="410">
        <f t="shared" si="16"/>
        <v>34</v>
      </c>
    </row>
    <row r="9" spans="1:53" ht="14.25">
      <c r="A9" s="405" t="str">
        <f>'初一'!A9</f>
        <v>初一(5)</v>
      </c>
      <c r="B9" s="406" t="str">
        <f>'初一'!B9</f>
        <v>数</v>
      </c>
      <c r="C9" s="407" t="str">
        <f>'初一'!C9</f>
        <v>语</v>
      </c>
      <c r="D9" s="407" t="str">
        <f>'初一'!D9</f>
        <v>英</v>
      </c>
      <c r="E9" s="407" t="str">
        <f>'初一'!E9</f>
        <v>音</v>
      </c>
      <c r="F9" s="407" t="str">
        <f>'初一'!F9</f>
        <v>体</v>
      </c>
      <c r="G9" s="407" t="str">
        <f>'初一'!G9</f>
        <v>综</v>
      </c>
      <c r="H9" s="405" t="str">
        <f>'初一'!H9</f>
        <v>班</v>
      </c>
      <c r="I9" s="408" t="str">
        <f>'初一'!I9</f>
        <v>英</v>
      </c>
      <c r="J9" s="407" t="str">
        <f>'初一'!J9</f>
        <v>数</v>
      </c>
      <c r="K9" s="407" t="str">
        <f>'初一'!K9</f>
        <v>历</v>
      </c>
      <c r="L9" s="407" t="str">
        <f>'初一'!L9</f>
        <v>语</v>
      </c>
      <c r="M9" s="407" t="str">
        <f>'初一'!M9</f>
        <v>生</v>
      </c>
      <c r="N9" s="407" t="str">
        <f>'初一'!N9</f>
        <v>信</v>
      </c>
      <c r="O9" s="405" t="str">
        <f>'初一'!O9</f>
        <v>书</v>
      </c>
      <c r="P9" s="408" t="str">
        <f>'初一'!P9</f>
        <v>语</v>
      </c>
      <c r="Q9" s="407" t="str">
        <f>'初一'!Q9</f>
        <v>美</v>
      </c>
      <c r="R9" s="407" t="str">
        <f>'初一'!R9</f>
        <v>数</v>
      </c>
      <c r="S9" s="407" t="str">
        <f>'初一'!S9</f>
        <v>英</v>
      </c>
      <c r="T9" s="407" t="str">
        <f>'初一'!T9</f>
        <v>道</v>
      </c>
      <c r="U9" s="407" t="str">
        <f>'初一'!U9</f>
        <v>地</v>
      </c>
      <c r="V9" s="405" t="str">
        <f>'初一'!V9</f>
        <v>劳</v>
      </c>
      <c r="W9" s="408" t="str">
        <f>'初一'!W9</f>
        <v>数</v>
      </c>
      <c r="X9" s="407" t="str">
        <f>'初一'!X9</f>
        <v>英</v>
      </c>
      <c r="Y9" s="407" t="str">
        <f>'初一'!Y9</f>
        <v>语</v>
      </c>
      <c r="Z9" s="407" t="str">
        <f>'初一'!Z9</f>
        <v>地</v>
      </c>
      <c r="AA9" s="407" t="str">
        <f>'初一'!AA9</f>
        <v>体</v>
      </c>
      <c r="AB9" s="407" t="str">
        <f>'初一'!AB9</f>
        <v>历</v>
      </c>
      <c r="AC9" s="405" t="str">
        <f>'初一'!AC9</f>
        <v>生</v>
      </c>
      <c r="AD9" s="408" t="str">
        <f>'初一'!AD9</f>
        <v>英</v>
      </c>
      <c r="AE9" s="407" t="str">
        <f>'初一'!AE9</f>
        <v>道</v>
      </c>
      <c r="AF9" s="407" t="str">
        <f>'初一'!AF9</f>
        <v>数</v>
      </c>
      <c r="AG9" s="407" t="str">
        <f>'初一'!AG9</f>
        <v>信</v>
      </c>
      <c r="AH9" s="407" t="str">
        <f>'初一'!AH9</f>
        <v>语</v>
      </c>
      <c r="AI9" s="407" t="str">
        <f>'初一'!AI9</f>
        <v>生</v>
      </c>
      <c r="AJ9" s="405" t="str">
        <f>'初一'!AJ9</f>
        <v>体</v>
      </c>
      <c r="AK9" s="410">
        <f t="shared" si="0"/>
        <v>5</v>
      </c>
      <c r="AL9" s="410">
        <f t="shared" si="1"/>
        <v>5</v>
      </c>
      <c r="AM9" s="410">
        <f t="shared" si="2"/>
        <v>5</v>
      </c>
      <c r="AN9" s="410">
        <f t="shared" si="3"/>
        <v>0</v>
      </c>
      <c r="AO9" s="410">
        <f t="shared" si="4"/>
        <v>0</v>
      </c>
      <c r="AP9" s="410">
        <f t="shared" si="5"/>
        <v>2</v>
      </c>
      <c r="AQ9" s="410">
        <f t="shared" si="6"/>
        <v>2</v>
      </c>
      <c r="AR9" s="410">
        <f t="shared" si="7"/>
        <v>2</v>
      </c>
      <c r="AS9" s="410">
        <f t="shared" si="8"/>
        <v>3</v>
      </c>
      <c r="AT9" s="410">
        <f t="shared" si="9"/>
        <v>3</v>
      </c>
      <c r="AU9" s="410">
        <f t="shared" si="10"/>
        <v>2</v>
      </c>
      <c r="AV9" s="410">
        <f t="shared" si="11"/>
        <v>1</v>
      </c>
      <c r="AW9" s="410">
        <f t="shared" si="12"/>
        <v>1</v>
      </c>
      <c r="AX9" s="414">
        <f t="shared" si="13"/>
        <v>1</v>
      </c>
      <c r="AY9" s="410">
        <f t="shared" si="14"/>
        <v>1</v>
      </c>
      <c r="AZ9" s="410">
        <f t="shared" si="15"/>
        <v>1</v>
      </c>
      <c r="BA9" s="410">
        <f t="shared" si="16"/>
        <v>34</v>
      </c>
    </row>
    <row r="10" spans="1:53" ht="14.25">
      <c r="A10" s="405" t="str">
        <f>'初一'!A10</f>
        <v>初一(6)</v>
      </c>
      <c r="B10" s="406" t="str">
        <f>'初一'!B10</f>
        <v>英</v>
      </c>
      <c r="C10" s="407" t="str">
        <f>'初一'!C10</f>
        <v>信</v>
      </c>
      <c r="D10" s="407" t="str">
        <f>'初一'!D10</f>
        <v>数</v>
      </c>
      <c r="E10" s="407" t="str">
        <f>'初一'!E10</f>
        <v>语</v>
      </c>
      <c r="F10" s="407" t="str">
        <f>'初一'!F10</f>
        <v>地</v>
      </c>
      <c r="G10" s="407" t="str">
        <f>'初一'!G10</f>
        <v>历</v>
      </c>
      <c r="H10" s="405" t="str">
        <f>'初一'!H10</f>
        <v>班</v>
      </c>
      <c r="I10" s="408" t="str">
        <f>'初一'!I10</f>
        <v>语</v>
      </c>
      <c r="J10" s="407" t="str">
        <f>'初一'!J10</f>
        <v>道</v>
      </c>
      <c r="K10" s="407" t="str">
        <f>'初一'!K10</f>
        <v>数</v>
      </c>
      <c r="L10" s="407" t="str">
        <f>'初一'!L10</f>
        <v>英</v>
      </c>
      <c r="M10" s="407" t="str">
        <f>'初一'!M10</f>
        <v>体</v>
      </c>
      <c r="N10" s="407" t="str">
        <f>'初一'!N10</f>
        <v>劳</v>
      </c>
      <c r="O10" s="405" t="str">
        <f>'初一'!O10</f>
        <v>生</v>
      </c>
      <c r="P10" s="408" t="str">
        <f>'初一'!P10</f>
        <v>英</v>
      </c>
      <c r="Q10" s="407" t="str">
        <f>'初一'!Q10</f>
        <v>语</v>
      </c>
      <c r="R10" s="407" t="str">
        <f>'初一'!R10</f>
        <v>综</v>
      </c>
      <c r="S10" s="407" t="str">
        <f>'初一'!S10</f>
        <v>数</v>
      </c>
      <c r="T10" s="407" t="str">
        <f>'初一'!T10</f>
        <v>体</v>
      </c>
      <c r="U10" s="407" t="str">
        <f>'初一'!U10</f>
        <v>书</v>
      </c>
      <c r="V10" s="405" t="str">
        <f>'初一'!V10</f>
        <v>美</v>
      </c>
      <c r="W10" s="408" t="str">
        <f>'初一'!W10</f>
        <v>英</v>
      </c>
      <c r="X10" s="407" t="str">
        <f>'初一'!X10</f>
        <v>语</v>
      </c>
      <c r="Y10" s="407" t="str">
        <f>'初一'!Y10</f>
        <v>信</v>
      </c>
      <c r="Z10" s="407" t="str">
        <f>'初一'!Z10</f>
        <v>数</v>
      </c>
      <c r="AA10" s="407" t="str">
        <f>'初一'!AA10</f>
        <v>生</v>
      </c>
      <c r="AB10" s="407" t="str">
        <f>'初一'!AB10</f>
        <v>体</v>
      </c>
      <c r="AC10" s="405" t="str">
        <f>'初一'!AC10</f>
        <v>道</v>
      </c>
      <c r="AD10" s="408" t="str">
        <f>'初一'!AD10</f>
        <v>数</v>
      </c>
      <c r="AE10" s="407" t="str">
        <f>'初一'!AE10</f>
        <v>语</v>
      </c>
      <c r="AF10" s="407" t="str">
        <f>'初一'!AF10</f>
        <v>英</v>
      </c>
      <c r="AG10" s="407" t="str">
        <f>'初一'!AG10</f>
        <v>历</v>
      </c>
      <c r="AH10" s="407" t="str">
        <f>'初一'!AH10</f>
        <v>生</v>
      </c>
      <c r="AI10" s="407" t="str">
        <f>'初一'!AI10</f>
        <v>音</v>
      </c>
      <c r="AJ10" s="405" t="str">
        <f>'初一'!AJ10</f>
        <v>地</v>
      </c>
      <c r="AK10" s="410">
        <f t="shared" si="0"/>
        <v>5</v>
      </c>
      <c r="AL10" s="410">
        <f t="shared" si="1"/>
        <v>5</v>
      </c>
      <c r="AM10" s="410">
        <f t="shared" si="2"/>
        <v>5</v>
      </c>
      <c r="AN10" s="410">
        <f t="shared" si="3"/>
        <v>0</v>
      </c>
      <c r="AO10" s="410">
        <f t="shared" si="4"/>
        <v>0</v>
      </c>
      <c r="AP10" s="410">
        <f t="shared" si="5"/>
        <v>2</v>
      </c>
      <c r="AQ10" s="410">
        <f t="shared" si="6"/>
        <v>2</v>
      </c>
      <c r="AR10" s="410">
        <f t="shared" si="7"/>
        <v>2</v>
      </c>
      <c r="AS10" s="410">
        <f t="shared" si="8"/>
        <v>3</v>
      </c>
      <c r="AT10" s="410">
        <f t="shared" si="9"/>
        <v>3</v>
      </c>
      <c r="AU10" s="410">
        <f t="shared" si="10"/>
        <v>2</v>
      </c>
      <c r="AV10" s="410">
        <f t="shared" si="11"/>
        <v>1</v>
      </c>
      <c r="AW10" s="410">
        <f t="shared" si="12"/>
        <v>1</v>
      </c>
      <c r="AX10" s="414">
        <f t="shared" si="13"/>
        <v>1</v>
      </c>
      <c r="AY10" s="410">
        <f t="shared" si="14"/>
        <v>1</v>
      </c>
      <c r="AZ10" s="410">
        <f t="shared" si="15"/>
        <v>1</v>
      </c>
      <c r="BA10" s="410">
        <f t="shared" si="16"/>
        <v>34</v>
      </c>
    </row>
    <row r="11" spans="1:53" ht="14.25">
      <c r="A11" s="405" t="str">
        <f>'初一'!A11</f>
        <v>初一(7)</v>
      </c>
      <c r="B11" s="406" t="str">
        <f>'初一'!B11</f>
        <v>英</v>
      </c>
      <c r="C11" s="407" t="str">
        <f>'初一'!C11</f>
        <v>语</v>
      </c>
      <c r="D11" s="407" t="str">
        <f>'初一'!D11</f>
        <v>数</v>
      </c>
      <c r="E11" s="407" t="str">
        <f>'初一'!E11</f>
        <v>体</v>
      </c>
      <c r="F11" s="407" t="str">
        <f>'初一'!F11</f>
        <v>生</v>
      </c>
      <c r="G11" s="407" t="str">
        <f>'初一'!G11</f>
        <v>劳</v>
      </c>
      <c r="H11" s="405" t="str">
        <f>'初一'!H11</f>
        <v>班</v>
      </c>
      <c r="I11" s="408" t="str">
        <f>'初一'!I11</f>
        <v>语</v>
      </c>
      <c r="J11" s="407" t="str">
        <f>'初一'!J11</f>
        <v>数</v>
      </c>
      <c r="K11" s="407" t="str">
        <f>'初一'!K11</f>
        <v>英</v>
      </c>
      <c r="L11" s="407" t="str">
        <f>'初一'!L11</f>
        <v>道</v>
      </c>
      <c r="M11" s="407" t="str">
        <f>'初一'!M11</f>
        <v>历</v>
      </c>
      <c r="N11" s="407" t="str">
        <f>'初一'!N11</f>
        <v>书</v>
      </c>
      <c r="O11" s="405" t="str">
        <f>'初一'!O11</f>
        <v>音</v>
      </c>
      <c r="P11" s="408" t="str">
        <f>'初一'!P11</f>
        <v>语</v>
      </c>
      <c r="Q11" s="407" t="str">
        <f>'初一'!Q11</f>
        <v>数</v>
      </c>
      <c r="R11" s="407" t="str">
        <f>'初一'!R11</f>
        <v>英</v>
      </c>
      <c r="S11" s="407" t="str">
        <f>'初一'!S11</f>
        <v>地</v>
      </c>
      <c r="T11" s="407" t="str">
        <f>'初一'!T11</f>
        <v>美</v>
      </c>
      <c r="U11" s="407" t="str">
        <f>'初一'!U11</f>
        <v>体</v>
      </c>
      <c r="V11" s="405" t="str">
        <f>'初一'!V11</f>
        <v>生</v>
      </c>
      <c r="W11" s="408" t="str">
        <f>'初一'!W11</f>
        <v>英</v>
      </c>
      <c r="X11" s="407" t="str">
        <f>'初一'!X11</f>
        <v>语</v>
      </c>
      <c r="Y11" s="407" t="str">
        <f>'初一'!Y11</f>
        <v>数</v>
      </c>
      <c r="Z11" s="407" t="str">
        <f>'初一'!Z11</f>
        <v>生</v>
      </c>
      <c r="AA11" s="407" t="str">
        <f>'初一'!AA11</f>
        <v>信</v>
      </c>
      <c r="AB11" s="407" t="str">
        <f>'初一'!AB11</f>
        <v>综</v>
      </c>
      <c r="AC11" s="405" t="str">
        <f>'初一'!AC11</f>
        <v>地</v>
      </c>
      <c r="AD11" s="408" t="str">
        <f>'初一'!AD11</f>
        <v>语</v>
      </c>
      <c r="AE11" s="407" t="str">
        <f>'初一'!AE11</f>
        <v>英</v>
      </c>
      <c r="AF11" s="407" t="str">
        <f>'初一'!AF11</f>
        <v>道</v>
      </c>
      <c r="AG11" s="407" t="str">
        <f>'初一'!AG11</f>
        <v>数</v>
      </c>
      <c r="AH11" s="407" t="str">
        <f>'初一'!AH11</f>
        <v>信</v>
      </c>
      <c r="AI11" s="407" t="str">
        <f>'初一'!AI11</f>
        <v>体</v>
      </c>
      <c r="AJ11" s="405" t="str">
        <f>'初一'!AJ11</f>
        <v>历</v>
      </c>
      <c r="AK11" s="410">
        <f t="shared" si="0"/>
        <v>5</v>
      </c>
      <c r="AL11" s="410">
        <f t="shared" si="1"/>
        <v>5</v>
      </c>
      <c r="AM11" s="410">
        <f t="shared" si="2"/>
        <v>5</v>
      </c>
      <c r="AN11" s="410">
        <f t="shared" si="3"/>
        <v>0</v>
      </c>
      <c r="AO11" s="410">
        <f t="shared" si="4"/>
        <v>0</v>
      </c>
      <c r="AP11" s="410">
        <f t="shared" si="5"/>
        <v>2</v>
      </c>
      <c r="AQ11" s="410">
        <f t="shared" si="6"/>
        <v>2</v>
      </c>
      <c r="AR11" s="410">
        <f t="shared" si="7"/>
        <v>2</v>
      </c>
      <c r="AS11" s="410">
        <f t="shared" si="8"/>
        <v>3</v>
      </c>
      <c r="AT11" s="410">
        <f t="shared" si="9"/>
        <v>3</v>
      </c>
      <c r="AU11" s="410">
        <f t="shared" si="10"/>
        <v>2</v>
      </c>
      <c r="AV11" s="410">
        <f t="shared" si="11"/>
        <v>1</v>
      </c>
      <c r="AW11" s="410">
        <f t="shared" si="12"/>
        <v>1</v>
      </c>
      <c r="AX11" s="414">
        <f t="shared" si="13"/>
        <v>1</v>
      </c>
      <c r="AY11" s="410">
        <f t="shared" si="14"/>
        <v>1</v>
      </c>
      <c r="AZ11" s="410">
        <f t="shared" si="15"/>
        <v>1</v>
      </c>
      <c r="BA11" s="410">
        <f t="shared" si="16"/>
        <v>34</v>
      </c>
    </row>
    <row r="12" spans="1:53" ht="14.25">
      <c r="A12" s="405" t="str">
        <f>'初二'!A5</f>
        <v>初二(1)</v>
      </c>
      <c r="B12" s="406" t="str">
        <f>'初二'!B5</f>
        <v>语</v>
      </c>
      <c r="C12" s="407" t="str">
        <f>'初二'!C5</f>
        <v>数</v>
      </c>
      <c r="D12" s="407" t="str">
        <f>'初二'!D5</f>
        <v>英</v>
      </c>
      <c r="E12" s="407" t="str">
        <f>'初二'!E5</f>
        <v>美</v>
      </c>
      <c r="F12" s="407" t="str">
        <f>'初二'!F5</f>
        <v>体</v>
      </c>
      <c r="G12" s="407" t="str">
        <f>'初二'!G5</f>
        <v>历</v>
      </c>
      <c r="H12" s="405" t="str">
        <f>'初二'!H5</f>
        <v>班</v>
      </c>
      <c r="I12" s="408" t="str">
        <f>'初二'!I5</f>
        <v>语</v>
      </c>
      <c r="J12" s="407" t="str">
        <f>'初二'!J5</f>
        <v>数</v>
      </c>
      <c r="K12" s="407" t="str">
        <f>'初二'!K5</f>
        <v>英</v>
      </c>
      <c r="L12" s="407" t="str">
        <f>'初二'!L5</f>
        <v>物</v>
      </c>
      <c r="M12" s="407" t="str">
        <f>'初二'!M5</f>
        <v>地</v>
      </c>
      <c r="N12" s="407" t="str">
        <f>'初二'!N5</f>
        <v>道</v>
      </c>
      <c r="O12" s="405" t="str">
        <f>'初二'!O5</f>
        <v>生</v>
      </c>
      <c r="P12" s="408" t="str">
        <f>'初二'!P5</f>
        <v>英</v>
      </c>
      <c r="Q12" s="407" t="str">
        <f>'初二'!Q5</f>
        <v>数</v>
      </c>
      <c r="R12" s="407" t="str">
        <f>'初二'!R5</f>
        <v>语</v>
      </c>
      <c r="S12" s="407" t="str">
        <f>'初二'!S5</f>
        <v>物</v>
      </c>
      <c r="T12" s="407" t="str">
        <f>'初二'!T5</f>
        <v>综</v>
      </c>
      <c r="U12" s="407" t="str">
        <f>'初二'!U5</f>
        <v>历</v>
      </c>
      <c r="V12" s="405" t="str">
        <f>'初二'!V5</f>
        <v>音</v>
      </c>
      <c r="W12" s="408" t="str">
        <f>'初二'!W5</f>
        <v>英</v>
      </c>
      <c r="X12" s="407" t="str">
        <f>'初二'!X5</f>
        <v>道</v>
      </c>
      <c r="Y12" s="407" t="str">
        <f>'初二'!Y5</f>
        <v>数</v>
      </c>
      <c r="Z12" s="407" t="str">
        <f>'初二'!Z5</f>
        <v>语</v>
      </c>
      <c r="AA12" s="407" t="str">
        <f>'初二'!AA5</f>
        <v>书</v>
      </c>
      <c r="AB12" s="407" t="str">
        <f>'初二'!AB5</f>
        <v>体</v>
      </c>
      <c r="AC12" s="405" t="str">
        <f>'初二'!AC5</f>
        <v>物</v>
      </c>
      <c r="AD12" s="408" t="str">
        <f>'初二'!AD5</f>
        <v>英</v>
      </c>
      <c r="AE12" s="407" t="str">
        <f>'初二'!AE5</f>
        <v>数</v>
      </c>
      <c r="AF12" s="407" t="str">
        <f>'初二'!AF5</f>
        <v>语</v>
      </c>
      <c r="AG12" s="407" t="str">
        <f>'初二'!AG5</f>
        <v>体</v>
      </c>
      <c r="AH12" s="407" t="str">
        <f>'初二'!AH5</f>
        <v>生</v>
      </c>
      <c r="AI12" s="407" t="str">
        <f>'初二'!AI5</f>
        <v>劳</v>
      </c>
      <c r="AJ12" s="405" t="str">
        <f>'初二'!AJ5</f>
        <v>地</v>
      </c>
      <c r="AK12" s="410">
        <f t="shared" si="0"/>
        <v>5</v>
      </c>
      <c r="AL12" s="410">
        <f t="shared" si="1"/>
        <v>5</v>
      </c>
      <c r="AM12" s="410">
        <f t="shared" si="2"/>
        <v>5</v>
      </c>
      <c r="AN12" s="410">
        <f t="shared" si="3"/>
        <v>3</v>
      </c>
      <c r="AO12" s="410">
        <f t="shared" si="4"/>
        <v>0</v>
      </c>
      <c r="AP12" s="410">
        <f t="shared" si="5"/>
        <v>2</v>
      </c>
      <c r="AQ12" s="410">
        <f t="shared" si="6"/>
        <v>2</v>
      </c>
      <c r="AR12" s="410">
        <f t="shared" si="7"/>
        <v>2</v>
      </c>
      <c r="AS12" s="410">
        <f t="shared" si="8"/>
        <v>2</v>
      </c>
      <c r="AT12" s="410">
        <f t="shared" si="9"/>
        <v>3</v>
      </c>
      <c r="AU12" s="410">
        <f t="shared" si="10"/>
        <v>0</v>
      </c>
      <c r="AV12" s="410">
        <f t="shared" si="11"/>
        <v>1</v>
      </c>
      <c r="AW12" s="410">
        <f t="shared" si="12"/>
        <v>1</v>
      </c>
      <c r="AX12" s="414">
        <f t="shared" si="13"/>
        <v>1</v>
      </c>
      <c r="AY12" s="410">
        <f t="shared" si="14"/>
        <v>1</v>
      </c>
      <c r="AZ12" s="410">
        <f t="shared" si="15"/>
        <v>1</v>
      </c>
      <c r="BA12" s="410">
        <f t="shared" si="16"/>
        <v>34</v>
      </c>
    </row>
    <row r="13" spans="1:53" ht="14.25">
      <c r="A13" s="405" t="str">
        <f>'初二'!A6</f>
        <v>初二(2)</v>
      </c>
      <c r="B13" s="406" t="str">
        <f>'初二'!B6</f>
        <v>数</v>
      </c>
      <c r="C13" s="407" t="str">
        <f>'初二'!C6</f>
        <v>物</v>
      </c>
      <c r="D13" s="407" t="str">
        <f>'初二'!D6</f>
        <v>语</v>
      </c>
      <c r="E13" s="407" t="str">
        <f>'初二'!E6</f>
        <v>英</v>
      </c>
      <c r="F13" s="407" t="str">
        <f>'初二'!F6</f>
        <v>书</v>
      </c>
      <c r="G13" s="407" t="str">
        <f>'初二'!G6</f>
        <v>生</v>
      </c>
      <c r="H13" s="405" t="str">
        <f>'初二'!H6</f>
        <v>班</v>
      </c>
      <c r="I13" s="408" t="str">
        <f>'初二'!I6</f>
        <v>英</v>
      </c>
      <c r="J13" s="407" t="str">
        <f>'初二'!J6</f>
        <v>语</v>
      </c>
      <c r="K13" s="407" t="str">
        <f>'初二'!K6</f>
        <v>数</v>
      </c>
      <c r="L13" s="407" t="str">
        <f>'初二'!L6</f>
        <v>体</v>
      </c>
      <c r="M13" s="407" t="str">
        <f>'初二'!M6</f>
        <v>美</v>
      </c>
      <c r="N13" s="407" t="str">
        <f>'初二'!N6</f>
        <v>地</v>
      </c>
      <c r="O13" s="405" t="str">
        <f>'初二'!O6</f>
        <v>道</v>
      </c>
      <c r="P13" s="408" t="str">
        <f>'初二'!P6</f>
        <v>数</v>
      </c>
      <c r="Q13" s="407" t="str">
        <f>'初二'!Q6</f>
        <v>体</v>
      </c>
      <c r="R13" s="407" t="str">
        <f>'初二'!R6</f>
        <v>物</v>
      </c>
      <c r="S13" s="407" t="str">
        <f>'初二'!S6</f>
        <v>语</v>
      </c>
      <c r="T13" s="407" t="str">
        <f>'初二'!T6</f>
        <v>历</v>
      </c>
      <c r="U13" s="407" t="str">
        <f>'初二'!U6</f>
        <v>英</v>
      </c>
      <c r="V13" s="405" t="str">
        <f>'初二'!V6</f>
        <v>地</v>
      </c>
      <c r="W13" s="408" t="str">
        <f>'初二'!W6</f>
        <v>数</v>
      </c>
      <c r="X13" s="407" t="str">
        <f>'初二'!X6</f>
        <v>语</v>
      </c>
      <c r="Y13" s="407" t="str">
        <f>'初二'!Y6</f>
        <v>体</v>
      </c>
      <c r="Z13" s="407" t="str">
        <f>'初二'!Z6</f>
        <v>英</v>
      </c>
      <c r="AA13" s="407" t="str">
        <f>'初二'!AA6</f>
        <v>劳</v>
      </c>
      <c r="AB13" s="407" t="str">
        <f>'初二'!AB6</f>
        <v>生</v>
      </c>
      <c r="AC13" s="405" t="str">
        <f>'初二'!AC6</f>
        <v>综</v>
      </c>
      <c r="AD13" s="408" t="str">
        <f>'初二'!AD6</f>
        <v>数</v>
      </c>
      <c r="AE13" s="407" t="str">
        <f>'初二'!AE6</f>
        <v>语</v>
      </c>
      <c r="AF13" s="407" t="str">
        <f>'初二'!AF6</f>
        <v>英</v>
      </c>
      <c r="AG13" s="407" t="str">
        <f>'初二'!AG6</f>
        <v>历</v>
      </c>
      <c r="AH13" s="407" t="str">
        <f>'初二'!AH6</f>
        <v>音</v>
      </c>
      <c r="AI13" s="407" t="str">
        <f>'初二'!AI6</f>
        <v>物</v>
      </c>
      <c r="AJ13" s="405" t="str">
        <f>'初二'!AJ6</f>
        <v>道</v>
      </c>
      <c r="AK13" s="410">
        <f t="shared" si="0"/>
        <v>5</v>
      </c>
      <c r="AL13" s="410">
        <f t="shared" si="1"/>
        <v>5</v>
      </c>
      <c r="AM13" s="410">
        <f t="shared" si="2"/>
        <v>5</v>
      </c>
      <c r="AN13" s="410">
        <f t="shared" si="3"/>
        <v>3</v>
      </c>
      <c r="AO13" s="410">
        <f t="shared" si="4"/>
        <v>0</v>
      </c>
      <c r="AP13" s="410">
        <f t="shared" si="5"/>
        <v>2</v>
      </c>
      <c r="AQ13" s="410">
        <f t="shared" si="6"/>
        <v>2</v>
      </c>
      <c r="AR13" s="410">
        <f t="shared" si="7"/>
        <v>2</v>
      </c>
      <c r="AS13" s="410">
        <f t="shared" si="8"/>
        <v>2</v>
      </c>
      <c r="AT13" s="410">
        <f t="shared" si="9"/>
        <v>3</v>
      </c>
      <c r="AU13" s="410">
        <f t="shared" si="10"/>
        <v>0</v>
      </c>
      <c r="AV13" s="410">
        <f t="shared" si="11"/>
        <v>1</v>
      </c>
      <c r="AW13" s="410">
        <f t="shared" si="12"/>
        <v>1</v>
      </c>
      <c r="AX13" s="414">
        <f t="shared" si="13"/>
        <v>1</v>
      </c>
      <c r="AY13" s="410">
        <f t="shared" si="14"/>
        <v>1</v>
      </c>
      <c r="AZ13" s="410">
        <f t="shared" si="15"/>
        <v>1</v>
      </c>
      <c r="BA13" s="410">
        <f t="shared" si="16"/>
        <v>34</v>
      </c>
    </row>
    <row r="14" spans="1:53" ht="14.25">
      <c r="A14" s="405" t="str">
        <f>'初二'!A7</f>
        <v>初二(3)</v>
      </c>
      <c r="B14" s="406" t="str">
        <f>'初二'!B7</f>
        <v>数</v>
      </c>
      <c r="C14" s="407" t="str">
        <f>'初二'!C7</f>
        <v>语</v>
      </c>
      <c r="D14" s="407" t="str">
        <f>'初二'!D7</f>
        <v>英</v>
      </c>
      <c r="E14" s="407" t="str">
        <f>'初二'!E7</f>
        <v>道</v>
      </c>
      <c r="F14" s="407" t="str">
        <f>'初二'!F7</f>
        <v>地</v>
      </c>
      <c r="G14" s="407" t="str">
        <f>'初二'!G7</f>
        <v>物</v>
      </c>
      <c r="H14" s="405" t="str">
        <f>'初二'!H7</f>
        <v>班</v>
      </c>
      <c r="I14" s="408" t="str">
        <f>'初二'!I7</f>
        <v>英</v>
      </c>
      <c r="J14" s="407" t="str">
        <f>'初二'!J7</f>
        <v>数</v>
      </c>
      <c r="K14" s="407" t="str">
        <f>'初二'!K7</f>
        <v>语</v>
      </c>
      <c r="L14" s="407" t="str">
        <f>'初二'!L7</f>
        <v>生</v>
      </c>
      <c r="M14" s="407" t="str">
        <f>'初二'!M7</f>
        <v>综</v>
      </c>
      <c r="N14" s="407" t="str">
        <f>'初二'!N7</f>
        <v>体</v>
      </c>
      <c r="O14" s="405" t="str">
        <f>'初二'!O7</f>
        <v>历</v>
      </c>
      <c r="P14" s="408" t="str">
        <f>'初二'!P7</f>
        <v>数</v>
      </c>
      <c r="Q14" s="407" t="str">
        <f>'初二'!Q7</f>
        <v>英</v>
      </c>
      <c r="R14" s="407" t="str">
        <f>'初二'!R7</f>
        <v>语</v>
      </c>
      <c r="S14" s="407" t="str">
        <f>'初二'!S7</f>
        <v>物</v>
      </c>
      <c r="T14" s="407" t="str">
        <f>'初二'!T7</f>
        <v>地</v>
      </c>
      <c r="U14" s="407" t="str">
        <f>'初二'!U7</f>
        <v>书</v>
      </c>
      <c r="V14" s="405" t="str">
        <f>'初二'!V7</f>
        <v>道</v>
      </c>
      <c r="W14" s="408" t="str">
        <f>'初二'!W7</f>
        <v>数</v>
      </c>
      <c r="X14" s="407" t="str">
        <f>'初二'!X7</f>
        <v>生</v>
      </c>
      <c r="Y14" s="407" t="str">
        <f>'初二'!Y7</f>
        <v>语</v>
      </c>
      <c r="Z14" s="407" t="str">
        <f>'初二'!Z7</f>
        <v>英</v>
      </c>
      <c r="AA14" s="407" t="str">
        <f>'初二'!AA7</f>
        <v>物</v>
      </c>
      <c r="AB14" s="407" t="str">
        <f>'初二'!AB7</f>
        <v>历</v>
      </c>
      <c r="AC14" s="405" t="str">
        <f>'初二'!AC7</f>
        <v>体</v>
      </c>
      <c r="AD14" s="408" t="str">
        <f>'初二'!AD7</f>
        <v>语</v>
      </c>
      <c r="AE14" s="407" t="str">
        <f>'初二'!AE7</f>
        <v>数</v>
      </c>
      <c r="AF14" s="407" t="str">
        <f>'初二'!AF7</f>
        <v>英</v>
      </c>
      <c r="AG14" s="407" t="str">
        <f>'初二'!AG7</f>
        <v>美</v>
      </c>
      <c r="AH14" s="407" t="str">
        <f>'初二'!AH7</f>
        <v>体</v>
      </c>
      <c r="AI14" s="407" t="str">
        <f>'初二'!AI7</f>
        <v>劳</v>
      </c>
      <c r="AJ14" s="405" t="str">
        <f>'初二'!AJ7</f>
        <v>音</v>
      </c>
      <c r="AK14" s="410">
        <f t="shared" si="0"/>
        <v>5</v>
      </c>
      <c r="AL14" s="410">
        <f t="shared" si="1"/>
        <v>5</v>
      </c>
      <c r="AM14" s="410">
        <f t="shared" si="2"/>
        <v>5</v>
      </c>
      <c r="AN14" s="410">
        <f t="shared" si="3"/>
        <v>3</v>
      </c>
      <c r="AO14" s="410">
        <f t="shared" si="4"/>
        <v>0</v>
      </c>
      <c r="AP14" s="410">
        <f t="shared" si="5"/>
        <v>2</v>
      </c>
      <c r="AQ14" s="410">
        <f t="shared" si="6"/>
        <v>2</v>
      </c>
      <c r="AR14" s="410">
        <f t="shared" si="7"/>
        <v>2</v>
      </c>
      <c r="AS14" s="410">
        <f t="shared" si="8"/>
        <v>2</v>
      </c>
      <c r="AT14" s="410">
        <f t="shared" si="9"/>
        <v>3</v>
      </c>
      <c r="AU14" s="410">
        <f t="shared" si="10"/>
        <v>0</v>
      </c>
      <c r="AV14" s="410">
        <f t="shared" si="11"/>
        <v>1</v>
      </c>
      <c r="AW14" s="410">
        <f t="shared" si="12"/>
        <v>1</v>
      </c>
      <c r="AX14" s="414">
        <f t="shared" si="13"/>
        <v>1</v>
      </c>
      <c r="AY14" s="410">
        <f t="shared" si="14"/>
        <v>1</v>
      </c>
      <c r="AZ14" s="410">
        <f t="shared" si="15"/>
        <v>1</v>
      </c>
      <c r="BA14" s="410">
        <f t="shared" si="16"/>
        <v>34</v>
      </c>
    </row>
    <row r="15" spans="1:53" ht="14.25">
      <c r="A15" s="405" t="str">
        <f>'初二'!A8</f>
        <v>初二(4)</v>
      </c>
      <c r="B15" s="406" t="str">
        <f>'初二'!B8</f>
        <v>英</v>
      </c>
      <c r="C15" s="407" t="str">
        <f>'初二'!C8</f>
        <v>数</v>
      </c>
      <c r="D15" s="407" t="str">
        <f>'初二'!D8</f>
        <v>道</v>
      </c>
      <c r="E15" s="407" t="str">
        <f>'初二'!E8</f>
        <v>语</v>
      </c>
      <c r="F15" s="407" t="str">
        <f>'初二'!F8</f>
        <v>物</v>
      </c>
      <c r="G15" s="407" t="str">
        <f>'初二'!G8</f>
        <v>历</v>
      </c>
      <c r="H15" s="405" t="str">
        <f>'初二'!H8</f>
        <v>班</v>
      </c>
      <c r="I15" s="408" t="str">
        <f>'初二'!I8</f>
        <v>语</v>
      </c>
      <c r="J15" s="407" t="str">
        <f>'初二'!J8</f>
        <v>数</v>
      </c>
      <c r="K15" s="407" t="str">
        <f>'初二'!K8</f>
        <v>英</v>
      </c>
      <c r="L15" s="407" t="str">
        <f>'初二'!L8</f>
        <v>物</v>
      </c>
      <c r="M15" s="407" t="str">
        <f>'初二'!M8</f>
        <v>体</v>
      </c>
      <c r="N15" s="407" t="str">
        <f>'初二'!N8</f>
        <v>地</v>
      </c>
      <c r="O15" s="405" t="str">
        <f>'初二'!O8</f>
        <v>音</v>
      </c>
      <c r="P15" s="408" t="str">
        <f>'初二'!P8</f>
        <v>数</v>
      </c>
      <c r="Q15" s="407" t="str">
        <f>'初二'!Q8</f>
        <v>语</v>
      </c>
      <c r="R15" s="407" t="str">
        <f>'初二'!R8</f>
        <v>生</v>
      </c>
      <c r="S15" s="407" t="str">
        <f>'初二'!S8</f>
        <v>英</v>
      </c>
      <c r="T15" s="407" t="str">
        <f>'初二'!T8</f>
        <v>书</v>
      </c>
      <c r="U15" s="407" t="str">
        <f>'初二'!U8</f>
        <v>地</v>
      </c>
      <c r="V15" s="405" t="str">
        <f>'初二'!V8</f>
        <v>综</v>
      </c>
      <c r="W15" s="408" t="str">
        <f>'初二'!W8</f>
        <v>语</v>
      </c>
      <c r="X15" s="407" t="str">
        <f>'初二'!X8</f>
        <v>英</v>
      </c>
      <c r="Y15" s="407" t="str">
        <f>'初二'!Y8</f>
        <v>数</v>
      </c>
      <c r="Z15" s="407" t="str">
        <f>'初二'!Z8</f>
        <v>道</v>
      </c>
      <c r="AA15" s="407" t="str">
        <f>'初二'!AA8</f>
        <v>体</v>
      </c>
      <c r="AB15" s="407" t="str">
        <f>'初二'!AB8</f>
        <v>历</v>
      </c>
      <c r="AC15" s="405" t="str">
        <f>'初二'!AC8</f>
        <v>美</v>
      </c>
      <c r="AD15" s="408" t="str">
        <f>'初二'!AD8</f>
        <v>英</v>
      </c>
      <c r="AE15" s="407" t="str">
        <f>'初二'!AE8</f>
        <v>体</v>
      </c>
      <c r="AF15" s="407" t="str">
        <f>'初二'!AF8</f>
        <v>语</v>
      </c>
      <c r="AG15" s="407" t="str">
        <f>'初二'!AG8</f>
        <v>数</v>
      </c>
      <c r="AH15" s="407" t="str">
        <f>'初二'!AH8</f>
        <v>物</v>
      </c>
      <c r="AI15" s="407" t="str">
        <f>'初二'!AI8</f>
        <v>劳</v>
      </c>
      <c r="AJ15" s="405" t="str">
        <f>'初二'!AJ8</f>
        <v>生</v>
      </c>
      <c r="AK15" s="410">
        <f t="shared" si="0"/>
        <v>5</v>
      </c>
      <c r="AL15" s="410">
        <f t="shared" si="1"/>
        <v>5</v>
      </c>
      <c r="AM15" s="410">
        <f t="shared" si="2"/>
        <v>5</v>
      </c>
      <c r="AN15" s="410">
        <f t="shared" si="3"/>
        <v>3</v>
      </c>
      <c r="AO15" s="410">
        <f t="shared" si="4"/>
        <v>0</v>
      </c>
      <c r="AP15" s="410">
        <f t="shared" si="5"/>
        <v>2</v>
      </c>
      <c r="AQ15" s="410">
        <f t="shared" si="6"/>
        <v>2</v>
      </c>
      <c r="AR15" s="410">
        <f t="shared" si="7"/>
        <v>2</v>
      </c>
      <c r="AS15" s="410">
        <f t="shared" si="8"/>
        <v>2</v>
      </c>
      <c r="AT15" s="410">
        <f t="shared" si="9"/>
        <v>3</v>
      </c>
      <c r="AU15" s="410">
        <f t="shared" si="10"/>
        <v>0</v>
      </c>
      <c r="AV15" s="410">
        <f t="shared" si="11"/>
        <v>1</v>
      </c>
      <c r="AW15" s="410">
        <f t="shared" si="12"/>
        <v>1</v>
      </c>
      <c r="AX15" s="414">
        <f t="shared" si="13"/>
        <v>1</v>
      </c>
      <c r="AY15" s="410">
        <f t="shared" si="14"/>
        <v>1</v>
      </c>
      <c r="AZ15" s="410">
        <f t="shared" si="15"/>
        <v>1</v>
      </c>
      <c r="BA15" s="410">
        <f t="shared" si="16"/>
        <v>34</v>
      </c>
    </row>
    <row r="16" spans="1:53" ht="14.25">
      <c r="A16" s="405" t="str">
        <f>'初二'!A9</f>
        <v>初二(5)</v>
      </c>
      <c r="B16" s="406" t="str">
        <f>'初二'!B9</f>
        <v>语</v>
      </c>
      <c r="C16" s="407" t="str">
        <f>'初二'!C9</f>
        <v>英</v>
      </c>
      <c r="D16" s="407" t="str">
        <f>'初二'!D9</f>
        <v>数</v>
      </c>
      <c r="E16" s="407" t="str">
        <f>'初二'!E9</f>
        <v>生</v>
      </c>
      <c r="F16" s="407" t="str">
        <f>'初二'!F9</f>
        <v>综</v>
      </c>
      <c r="G16" s="407" t="str">
        <f>'初二'!G9</f>
        <v>物</v>
      </c>
      <c r="H16" s="405" t="str">
        <f>'初二'!H9</f>
        <v>班</v>
      </c>
      <c r="I16" s="408" t="str">
        <f>'初二'!I9</f>
        <v>语</v>
      </c>
      <c r="J16" s="407" t="str">
        <f>'初二'!J9</f>
        <v>数</v>
      </c>
      <c r="K16" s="407" t="str">
        <f>'初二'!K9</f>
        <v>物</v>
      </c>
      <c r="L16" s="407" t="str">
        <f>'初二'!L9</f>
        <v>英</v>
      </c>
      <c r="M16" s="407" t="str">
        <f>'初二'!M9</f>
        <v>历</v>
      </c>
      <c r="N16" s="407" t="str">
        <f>'初二'!N9</f>
        <v>体</v>
      </c>
      <c r="O16" s="405" t="str">
        <f>'初二'!O9</f>
        <v>地</v>
      </c>
      <c r="P16" s="408" t="str">
        <f>'初二'!P9</f>
        <v>数</v>
      </c>
      <c r="Q16" s="407" t="str">
        <f>'初二'!Q9</f>
        <v>生</v>
      </c>
      <c r="R16" s="407" t="str">
        <f>'初二'!R9</f>
        <v>语</v>
      </c>
      <c r="S16" s="407" t="str">
        <f>'初二'!S9</f>
        <v>体</v>
      </c>
      <c r="T16" s="407" t="str">
        <f>'初二'!T9</f>
        <v>英</v>
      </c>
      <c r="U16" s="407" t="str">
        <f>'初二'!U9</f>
        <v>音</v>
      </c>
      <c r="V16" s="405" t="str">
        <f>'初二'!V9</f>
        <v>道</v>
      </c>
      <c r="W16" s="408" t="str">
        <f>'初二'!W9</f>
        <v>数</v>
      </c>
      <c r="X16" s="407" t="str">
        <f>'初二'!X9</f>
        <v>历</v>
      </c>
      <c r="Y16" s="407" t="str">
        <f>'初二'!Y9</f>
        <v>语</v>
      </c>
      <c r="Z16" s="407" t="str">
        <f>'初二'!Z9</f>
        <v>英</v>
      </c>
      <c r="AA16" s="407" t="str">
        <f>'初二'!AA9</f>
        <v>物</v>
      </c>
      <c r="AB16" s="407" t="str">
        <f>'初二'!AB9</f>
        <v>道</v>
      </c>
      <c r="AC16" s="405" t="str">
        <f>'初二'!AC9</f>
        <v>体</v>
      </c>
      <c r="AD16" s="408" t="str">
        <f>'初二'!AD9</f>
        <v>英</v>
      </c>
      <c r="AE16" s="407" t="str">
        <f>'初二'!AE9</f>
        <v>地</v>
      </c>
      <c r="AF16" s="407" t="str">
        <f>'初二'!AF9</f>
        <v>语</v>
      </c>
      <c r="AG16" s="407" t="str">
        <f>'初二'!AG9</f>
        <v>数</v>
      </c>
      <c r="AH16" s="407" t="str">
        <f>'初二'!AH9</f>
        <v>书</v>
      </c>
      <c r="AI16" s="407" t="str">
        <f>'初二'!AI9</f>
        <v>美</v>
      </c>
      <c r="AJ16" s="405" t="str">
        <f>'初二'!AJ9</f>
        <v>劳</v>
      </c>
      <c r="AK16" s="410">
        <f t="shared" si="0"/>
        <v>5</v>
      </c>
      <c r="AL16" s="410">
        <f t="shared" si="1"/>
        <v>5</v>
      </c>
      <c r="AM16" s="410">
        <f t="shared" si="2"/>
        <v>5</v>
      </c>
      <c r="AN16" s="410">
        <f t="shared" si="3"/>
        <v>3</v>
      </c>
      <c r="AO16" s="410">
        <f t="shared" si="4"/>
        <v>0</v>
      </c>
      <c r="AP16" s="410">
        <f t="shared" si="5"/>
        <v>2</v>
      </c>
      <c r="AQ16" s="410">
        <f t="shared" si="6"/>
        <v>2</v>
      </c>
      <c r="AR16" s="410">
        <f t="shared" si="7"/>
        <v>2</v>
      </c>
      <c r="AS16" s="410">
        <f t="shared" si="8"/>
        <v>2</v>
      </c>
      <c r="AT16" s="410">
        <f t="shared" si="9"/>
        <v>3</v>
      </c>
      <c r="AU16" s="410">
        <f t="shared" si="10"/>
        <v>0</v>
      </c>
      <c r="AV16" s="410">
        <f t="shared" si="11"/>
        <v>1</v>
      </c>
      <c r="AW16" s="410">
        <f t="shared" si="12"/>
        <v>1</v>
      </c>
      <c r="AX16" s="414">
        <f t="shared" si="13"/>
        <v>1</v>
      </c>
      <c r="AY16" s="410">
        <f t="shared" si="14"/>
        <v>1</v>
      </c>
      <c r="AZ16" s="410">
        <f t="shared" si="15"/>
        <v>1</v>
      </c>
      <c r="BA16" s="410">
        <f t="shared" si="16"/>
        <v>34</v>
      </c>
    </row>
    <row r="17" spans="1:53" ht="14.25">
      <c r="A17" s="405" t="str">
        <f>'初二'!A10</f>
        <v>初二(6)</v>
      </c>
      <c r="B17" s="406" t="str">
        <f>'初二'!B10</f>
        <v>英</v>
      </c>
      <c r="C17" s="407" t="str">
        <f>'初二'!C10</f>
        <v>数</v>
      </c>
      <c r="D17" s="407" t="str">
        <f>'初二'!D10</f>
        <v>历</v>
      </c>
      <c r="E17" s="407" t="str">
        <f>'初二'!E10</f>
        <v>语</v>
      </c>
      <c r="F17" s="407" t="str">
        <f>'初二'!F10</f>
        <v>物</v>
      </c>
      <c r="G17" s="407" t="str">
        <f>'初二'!G10</f>
        <v>地</v>
      </c>
      <c r="H17" s="405" t="str">
        <f>'初二'!H10</f>
        <v>班</v>
      </c>
      <c r="I17" s="408" t="str">
        <f>'初二'!I10</f>
        <v>英</v>
      </c>
      <c r="J17" s="407" t="str">
        <f>'初二'!J10</f>
        <v>语</v>
      </c>
      <c r="K17" s="407" t="str">
        <f>'初二'!K10</f>
        <v>数</v>
      </c>
      <c r="L17" s="407" t="str">
        <f>'初二'!L10</f>
        <v>音</v>
      </c>
      <c r="M17" s="407" t="str">
        <f>'初二'!M10</f>
        <v>体</v>
      </c>
      <c r="N17" s="407" t="str">
        <f>'初二'!N10</f>
        <v>生</v>
      </c>
      <c r="O17" s="405" t="str">
        <f>'初二'!O10</f>
        <v>书</v>
      </c>
      <c r="P17" s="408" t="str">
        <f>'初二'!P10</f>
        <v>语</v>
      </c>
      <c r="Q17" s="407" t="str">
        <f>'初二'!Q10</f>
        <v>英</v>
      </c>
      <c r="R17" s="407" t="str">
        <f>'初二'!R10</f>
        <v>美</v>
      </c>
      <c r="S17" s="407" t="str">
        <f>'初二'!S10</f>
        <v>数</v>
      </c>
      <c r="T17" s="407" t="str">
        <f>'初二'!T10</f>
        <v>道</v>
      </c>
      <c r="U17" s="407" t="str">
        <f>'初二'!U10</f>
        <v>体</v>
      </c>
      <c r="V17" s="405" t="str">
        <f>'初二'!V10</f>
        <v>地</v>
      </c>
      <c r="W17" s="408" t="str">
        <f>'初二'!W10</f>
        <v>英</v>
      </c>
      <c r="X17" s="407" t="str">
        <f>'初二'!X10</f>
        <v>语</v>
      </c>
      <c r="Y17" s="407" t="str">
        <f>'初二'!Y10</f>
        <v>数</v>
      </c>
      <c r="Z17" s="407" t="str">
        <f>'初二'!Z10</f>
        <v>物</v>
      </c>
      <c r="AA17" s="407" t="str">
        <f>'初二'!AA10</f>
        <v>劳</v>
      </c>
      <c r="AB17" s="407" t="str">
        <f>'初二'!AB10</f>
        <v>生</v>
      </c>
      <c r="AC17" s="405" t="str">
        <f>'初二'!AC10</f>
        <v>体</v>
      </c>
      <c r="AD17" s="408" t="str">
        <f>'初二'!AD10</f>
        <v>数</v>
      </c>
      <c r="AE17" s="407" t="str">
        <f>'初二'!AE10</f>
        <v>道</v>
      </c>
      <c r="AF17" s="407" t="str">
        <f>'初二'!AF10</f>
        <v>英</v>
      </c>
      <c r="AG17" s="407" t="str">
        <f>'初二'!AG10</f>
        <v>历</v>
      </c>
      <c r="AH17" s="407" t="str">
        <f>'初二'!AH10</f>
        <v>综</v>
      </c>
      <c r="AI17" s="407" t="str">
        <f>'初二'!AI10</f>
        <v>语</v>
      </c>
      <c r="AJ17" s="405" t="str">
        <f>'初二'!AJ10</f>
        <v>物</v>
      </c>
      <c r="AK17" s="410">
        <f t="shared" si="0"/>
        <v>5</v>
      </c>
      <c r="AL17" s="410">
        <f t="shared" si="1"/>
        <v>5</v>
      </c>
      <c r="AM17" s="410">
        <f t="shared" si="2"/>
        <v>5</v>
      </c>
      <c r="AN17" s="410">
        <f t="shared" si="3"/>
        <v>3</v>
      </c>
      <c r="AO17" s="410">
        <f t="shared" si="4"/>
        <v>0</v>
      </c>
      <c r="AP17" s="410">
        <f t="shared" si="5"/>
        <v>2</v>
      </c>
      <c r="AQ17" s="410">
        <f t="shared" si="6"/>
        <v>2</v>
      </c>
      <c r="AR17" s="410">
        <f t="shared" si="7"/>
        <v>2</v>
      </c>
      <c r="AS17" s="410">
        <f t="shared" si="8"/>
        <v>2</v>
      </c>
      <c r="AT17" s="410">
        <f t="shared" si="9"/>
        <v>3</v>
      </c>
      <c r="AU17" s="410">
        <f t="shared" si="10"/>
        <v>0</v>
      </c>
      <c r="AV17" s="410">
        <f t="shared" si="11"/>
        <v>1</v>
      </c>
      <c r="AW17" s="410">
        <f t="shared" si="12"/>
        <v>1</v>
      </c>
      <c r="AX17" s="414">
        <f t="shared" si="13"/>
        <v>1</v>
      </c>
      <c r="AY17" s="410">
        <f t="shared" si="14"/>
        <v>1</v>
      </c>
      <c r="AZ17" s="410">
        <f t="shared" si="15"/>
        <v>1</v>
      </c>
      <c r="BA17" s="410">
        <f t="shared" si="16"/>
        <v>34</v>
      </c>
    </row>
    <row r="18" spans="1:53" ht="14.25">
      <c r="A18" s="405" t="str">
        <f>'初三'!A4</f>
        <v>初三(1)</v>
      </c>
      <c r="B18" s="406" t="str">
        <f>'初三'!B4</f>
        <v>英</v>
      </c>
      <c r="C18" s="407" t="str">
        <f>'初三'!C4</f>
        <v>历</v>
      </c>
      <c r="D18" s="407" t="str">
        <f>'初三'!D4</f>
        <v>数</v>
      </c>
      <c r="E18" s="407" t="str">
        <f>'初三'!E4</f>
        <v>语</v>
      </c>
      <c r="F18" s="407" t="str">
        <f>'初三'!F4</f>
        <v>物</v>
      </c>
      <c r="G18" s="407" t="str">
        <f>'初三'!G4</f>
        <v>体</v>
      </c>
      <c r="H18" s="405" t="str">
        <f>'初三'!H4</f>
        <v>班</v>
      </c>
      <c r="I18" s="408" t="str">
        <f>'初三'!I4</f>
        <v>英</v>
      </c>
      <c r="J18" s="407" t="str">
        <f>'初三'!J4</f>
        <v>物</v>
      </c>
      <c r="K18" s="407" t="str">
        <f>'初三'!K4</f>
        <v>语</v>
      </c>
      <c r="L18" s="407" t="str">
        <f>'初三'!L4</f>
        <v>数</v>
      </c>
      <c r="M18" s="407" t="str">
        <f>'初三'!M4</f>
        <v>道</v>
      </c>
      <c r="N18" s="407" t="str">
        <f>'初三'!N4</f>
        <v>化</v>
      </c>
      <c r="O18" s="405" t="str">
        <f>'初三'!O4</f>
        <v>美</v>
      </c>
      <c r="P18" s="408" t="str">
        <f>'初三'!P4</f>
        <v>语</v>
      </c>
      <c r="Q18" s="407" t="str">
        <f>'初三'!Q4</f>
        <v>英</v>
      </c>
      <c r="R18" s="407" t="str">
        <f>'初三'!R4</f>
        <v>数</v>
      </c>
      <c r="S18" s="407" t="str">
        <f>'初三'!S4</f>
        <v>化</v>
      </c>
      <c r="T18" s="407" t="str">
        <f>'初三'!T4</f>
        <v>书</v>
      </c>
      <c r="U18" s="407" t="str">
        <f>'初三'!U4</f>
        <v>历</v>
      </c>
      <c r="V18" s="405" t="str">
        <f>'初三'!V4</f>
        <v>体</v>
      </c>
      <c r="W18" s="408" t="str">
        <f>'初三'!W4</f>
        <v>数</v>
      </c>
      <c r="X18" s="407" t="str">
        <f>'初三'!X4</f>
        <v>道</v>
      </c>
      <c r="Y18" s="407" t="str">
        <f>'初三'!Y4</f>
        <v>语</v>
      </c>
      <c r="Z18" s="407" t="str">
        <f>'初三'!Z4</f>
        <v>英</v>
      </c>
      <c r="AA18" s="407" t="str">
        <f>'初三'!AA4</f>
        <v>化</v>
      </c>
      <c r="AB18" s="407" t="str">
        <f>'初三'!AB4</f>
        <v>物</v>
      </c>
      <c r="AC18" s="405" t="str">
        <f>'初三'!AC4</f>
        <v>音</v>
      </c>
      <c r="AD18" s="408" t="str">
        <f>'初三'!AD4</f>
        <v>语</v>
      </c>
      <c r="AE18" s="407" t="str">
        <f>'初三'!AE4</f>
        <v>英</v>
      </c>
      <c r="AF18" s="407" t="str">
        <f>'初三'!AF4</f>
        <v>化</v>
      </c>
      <c r="AG18" s="407" t="str">
        <f>'初三'!AG4</f>
        <v>数</v>
      </c>
      <c r="AH18" s="407" t="str">
        <f>'初三'!AH4</f>
        <v>物</v>
      </c>
      <c r="AI18" s="407" t="str">
        <f>'初三'!AI4</f>
        <v>劳</v>
      </c>
      <c r="AJ18" s="405" t="str">
        <f>'初三'!AJ4</f>
        <v>体</v>
      </c>
      <c r="AK18" s="410">
        <f t="shared" si="0"/>
        <v>5</v>
      </c>
      <c r="AL18" s="410">
        <f t="shared" si="1"/>
        <v>5</v>
      </c>
      <c r="AM18" s="410">
        <f t="shared" si="2"/>
        <v>5</v>
      </c>
      <c r="AN18" s="410">
        <f t="shared" si="3"/>
        <v>4</v>
      </c>
      <c r="AO18" s="410">
        <f t="shared" si="4"/>
        <v>4</v>
      </c>
      <c r="AP18" s="410">
        <f t="shared" si="5"/>
        <v>2</v>
      </c>
      <c r="AQ18" s="410">
        <f t="shared" si="6"/>
        <v>2</v>
      </c>
      <c r="AR18" s="410">
        <f t="shared" si="7"/>
        <v>0</v>
      </c>
      <c r="AS18" s="410">
        <f t="shared" si="8"/>
        <v>0</v>
      </c>
      <c r="AT18" s="410">
        <f t="shared" si="9"/>
        <v>3</v>
      </c>
      <c r="AU18" s="410">
        <f t="shared" si="10"/>
        <v>0</v>
      </c>
      <c r="AV18" s="410">
        <f t="shared" si="11"/>
        <v>0</v>
      </c>
      <c r="AW18" s="410">
        <f t="shared" si="12"/>
        <v>1</v>
      </c>
      <c r="AX18" s="414">
        <f t="shared" si="13"/>
        <v>1</v>
      </c>
      <c r="AY18" s="410">
        <f t="shared" si="14"/>
        <v>1</v>
      </c>
      <c r="AZ18" s="410">
        <f t="shared" si="15"/>
        <v>1</v>
      </c>
      <c r="BA18" s="410">
        <f t="shared" si="16"/>
        <v>34</v>
      </c>
    </row>
    <row r="19" spans="1:53" ht="14.25">
      <c r="A19" s="405" t="str">
        <f>'初三'!A5</f>
        <v>初三(2)</v>
      </c>
      <c r="B19" s="406" t="str">
        <f>'初三'!B5</f>
        <v>数</v>
      </c>
      <c r="C19" s="407" t="str">
        <f>'初三'!C5</f>
        <v>化</v>
      </c>
      <c r="D19" s="407" t="str">
        <f>'初三'!D5</f>
        <v>英</v>
      </c>
      <c r="E19" s="407" t="str">
        <f>'初三'!E5</f>
        <v>语</v>
      </c>
      <c r="F19" s="407" t="str">
        <f>'初三'!F5</f>
        <v>美</v>
      </c>
      <c r="G19" s="407" t="str">
        <f>'初三'!G5</f>
        <v>物</v>
      </c>
      <c r="H19" s="405" t="str">
        <f>'初三'!H5</f>
        <v>班</v>
      </c>
      <c r="I19" s="408" t="str">
        <f>'初三'!I5</f>
        <v>道</v>
      </c>
      <c r="J19" s="407" t="str">
        <f>'初三'!J5</f>
        <v>数</v>
      </c>
      <c r="K19" s="407" t="str">
        <f>'初三'!K5</f>
        <v>语</v>
      </c>
      <c r="L19" s="407" t="str">
        <f>'初三'!L5</f>
        <v>英</v>
      </c>
      <c r="M19" s="407" t="str">
        <f>'初三'!M5</f>
        <v>化</v>
      </c>
      <c r="N19" s="407" t="str">
        <f>'初三'!N5</f>
        <v>体</v>
      </c>
      <c r="O19" s="405" t="str">
        <f>'初三'!O5</f>
        <v>历</v>
      </c>
      <c r="P19" s="408" t="str">
        <f>'初三'!P5</f>
        <v>数</v>
      </c>
      <c r="Q19" s="407" t="str">
        <f>'初三'!Q5</f>
        <v>物</v>
      </c>
      <c r="R19" s="407" t="str">
        <f>'初三'!R5</f>
        <v>化</v>
      </c>
      <c r="S19" s="407" t="str">
        <f>'初三'!S5</f>
        <v>体</v>
      </c>
      <c r="T19" s="407" t="str">
        <f>'初三'!T5</f>
        <v>语</v>
      </c>
      <c r="U19" s="407" t="str">
        <f>'初三'!U5</f>
        <v>英</v>
      </c>
      <c r="V19" s="405" t="str">
        <f>'初三'!V5</f>
        <v>书</v>
      </c>
      <c r="W19" s="408" t="str">
        <f>'初三'!W5</f>
        <v>语</v>
      </c>
      <c r="X19" s="407" t="str">
        <f>'初三'!X5</f>
        <v>英</v>
      </c>
      <c r="Y19" s="407" t="str">
        <f>'初三'!Y5</f>
        <v>数</v>
      </c>
      <c r="Z19" s="407" t="str">
        <f>'初三'!Z5</f>
        <v>物</v>
      </c>
      <c r="AA19" s="407" t="str">
        <f>'初三'!AA5</f>
        <v>音</v>
      </c>
      <c r="AB19" s="407" t="str">
        <f>'初三'!AB5</f>
        <v>劳</v>
      </c>
      <c r="AC19" s="405" t="str">
        <f>'初三'!AC5</f>
        <v>历</v>
      </c>
      <c r="AD19" s="408" t="str">
        <f>'初三'!AD5</f>
        <v>数</v>
      </c>
      <c r="AE19" s="407" t="str">
        <f>'初三'!AE5</f>
        <v>化</v>
      </c>
      <c r="AF19" s="407" t="str">
        <f>'初三'!AF5</f>
        <v>语</v>
      </c>
      <c r="AG19" s="407" t="str">
        <f>'初三'!AG5</f>
        <v>英</v>
      </c>
      <c r="AH19" s="407" t="str">
        <f>'初三'!AH5</f>
        <v>物</v>
      </c>
      <c r="AI19" s="407" t="str">
        <f>'初三'!AI5</f>
        <v>体</v>
      </c>
      <c r="AJ19" s="405" t="str">
        <f>'初三'!AJ5</f>
        <v>道</v>
      </c>
      <c r="AK19" s="410">
        <f t="shared" si="0"/>
        <v>5</v>
      </c>
      <c r="AL19" s="410">
        <f t="shared" si="1"/>
        <v>5</v>
      </c>
      <c r="AM19" s="410">
        <f t="shared" si="2"/>
        <v>5</v>
      </c>
      <c r="AN19" s="410">
        <f t="shared" si="3"/>
        <v>4</v>
      </c>
      <c r="AO19" s="410">
        <f t="shared" si="4"/>
        <v>4</v>
      </c>
      <c r="AP19" s="410">
        <f t="shared" si="5"/>
        <v>2</v>
      </c>
      <c r="AQ19" s="410">
        <f t="shared" si="6"/>
        <v>2</v>
      </c>
      <c r="AR19" s="410">
        <f t="shared" si="7"/>
        <v>0</v>
      </c>
      <c r="AS19" s="410">
        <f t="shared" si="8"/>
        <v>0</v>
      </c>
      <c r="AT19" s="410">
        <f t="shared" si="9"/>
        <v>3</v>
      </c>
      <c r="AU19" s="410">
        <f t="shared" si="10"/>
        <v>0</v>
      </c>
      <c r="AV19" s="410">
        <f t="shared" si="11"/>
        <v>0</v>
      </c>
      <c r="AW19" s="410">
        <f t="shared" si="12"/>
        <v>1</v>
      </c>
      <c r="AX19" s="414">
        <f t="shared" si="13"/>
        <v>1</v>
      </c>
      <c r="AY19" s="410">
        <f t="shared" si="14"/>
        <v>1</v>
      </c>
      <c r="AZ19" s="410">
        <f t="shared" si="15"/>
        <v>1</v>
      </c>
      <c r="BA19" s="410">
        <f t="shared" si="16"/>
        <v>34</v>
      </c>
    </row>
    <row r="20" spans="1:53" ht="14.25">
      <c r="A20" s="405" t="str">
        <f>'初三'!A6</f>
        <v>初三(3)</v>
      </c>
      <c r="B20" s="406" t="str">
        <f>'初三'!B6</f>
        <v>语</v>
      </c>
      <c r="C20" s="407" t="str">
        <f>'初三'!C6</f>
        <v>英</v>
      </c>
      <c r="D20" s="407" t="str">
        <f>'初三'!D6</f>
        <v>体</v>
      </c>
      <c r="E20" s="407" t="str">
        <f>'初三'!E6</f>
        <v>数</v>
      </c>
      <c r="F20" s="407" t="str">
        <f>'初三'!F6</f>
        <v>化</v>
      </c>
      <c r="G20" s="407" t="str">
        <f>'初三'!G6</f>
        <v>道</v>
      </c>
      <c r="H20" s="405" t="str">
        <f>'初三'!H6</f>
        <v>班</v>
      </c>
      <c r="I20" s="408" t="str">
        <f>'初三'!I6</f>
        <v>数</v>
      </c>
      <c r="J20" s="407" t="str">
        <f>'初三'!J6</f>
        <v>英</v>
      </c>
      <c r="K20" s="407" t="str">
        <f>'初三'!K6</f>
        <v>历</v>
      </c>
      <c r="L20" s="407" t="str">
        <f>'初三'!L6</f>
        <v>语</v>
      </c>
      <c r="M20" s="407" t="str">
        <f>'初三'!M6</f>
        <v>物</v>
      </c>
      <c r="N20" s="407" t="str">
        <f>'初三'!N6</f>
        <v>劳</v>
      </c>
      <c r="O20" s="405" t="str">
        <f>'初三'!O6</f>
        <v>体</v>
      </c>
      <c r="P20" s="408" t="str">
        <f>'初三'!P6</f>
        <v>语</v>
      </c>
      <c r="Q20" s="407" t="str">
        <f>'初三'!Q6</f>
        <v>英</v>
      </c>
      <c r="R20" s="407" t="str">
        <f>'初三'!R6</f>
        <v>数</v>
      </c>
      <c r="S20" s="407" t="str">
        <f>'初三'!S6</f>
        <v>物</v>
      </c>
      <c r="T20" s="407" t="str">
        <f>'初三'!T6</f>
        <v>音</v>
      </c>
      <c r="U20" s="407" t="str">
        <f>'初三'!U6</f>
        <v>美</v>
      </c>
      <c r="V20" s="405" t="str">
        <f>'初三'!V6</f>
        <v>化</v>
      </c>
      <c r="W20" s="408" t="str">
        <f>'初三'!W6</f>
        <v>数</v>
      </c>
      <c r="X20" s="407" t="str">
        <f>'初三'!X6</f>
        <v>物</v>
      </c>
      <c r="Y20" s="407" t="str">
        <f>'初三'!Y6</f>
        <v>化</v>
      </c>
      <c r="Z20" s="407" t="str">
        <f>'初三'!Z6</f>
        <v>语</v>
      </c>
      <c r="AA20" s="407" t="str">
        <f>'初三'!AA6</f>
        <v>体</v>
      </c>
      <c r="AB20" s="407" t="str">
        <f>'初三'!AB6</f>
        <v>英</v>
      </c>
      <c r="AC20" s="405" t="str">
        <f>'初三'!AC6</f>
        <v>书</v>
      </c>
      <c r="AD20" s="408" t="str">
        <f>'初三'!AD6</f>
        <v>语</v>
      </c>
      <c r="AE20" s="407" t="str">
        <f>'初三'!AE6</f>
        <v>英</v>
      </c>
      <c r="AF20" s="407" t="str">
        <f>'初三'!AF6</f>
        <v>道</v>
      </c>
      <c r="AG20" s="407" t="str">
        <f>'初三'!AG6</f>
        <v>数</v>
      </c>
      <c r="AH20" s="407" t="str">
        <f>'初三'!AH6</f>
        <v>化</v>
      </c>
      <c r="AI20" s="407" t="str">
        <f>'初三'!AI6</f>
        <v>物</v>
      </c>
      <c r="AJ20" s="405" t="str">
        <f>'初三'!AJ6</f>
        <v>历</v>
      </c>
      <c r="AK20" s="410">
        <f t="shared" si="0"/>
        <v>5</v>
      </c>
      <c r="AL20" s="410">
        <f t="shared" si="1"/>
        <v>5</v>
      </c>
      <c r="AM20" s="410">
        <f t="shared" si="2"/>
        <v>5</v>
      </c>
      <c r="AN20" s="410">
        <f t="shared" si="3"/>
        <v>4</v>
      </c>
      <c r="AO20" s="410">
        <f t="shared" si="4"/>
        <v>4</v>
      </c>
      <c r="AP20" s="410">
        <f t="shared" si="5"/>
        <v>2</v>
      </c>
      <c r="AQ20" s="410">
        <f t="shared" si="6"/>
        <v>2</v>
      </c>
      <c r="AR20" s="410">
        <f t="shared" si="7"/>
        <v>0</v>
      </c>
      <c r="AS20" s="410">
        <f t="shared" si="8"/>
        <v>0</v>
      </c>
      <c r="AT20" s="410">
        <f t="shared" si="9"/>
        <v>3</v>
      </c>
      <c r="AU20" s="410">
        <f t="shared" si="10"/>
        <v>0</v>
      </c>
      <c r="AV20" s="410">
        <f t="shared" si="11"/>
        <v>0</v>
      </c>
      <c r="AW20" s="410">
        <f t="shared" si="12"/>
        <v>1</v>
      </c>
      <c r="AX20" s="414">
        <f t="shared" si="13"/>
        <v>1</v>
      </c>
      <c r="AY20" s="410">
        <f t="shared" si="14"/>
        <v>1</v>
      </c>
      <c r="AZ20" s="410">
        <f t="shared" si="15"/>
        <v>1</v>
      </c>
      <c r="BA20" s="410">
        <f t="shared" si="16"/>
        <v>34</v>
      </c>
    </row>
    <row r="21" spans="1:53" ht="14.25">
      <c r="A21" s="405" t="str">
        <f>'初三'!A7</f>
        <v>初三(4)</v>
      </c>
      <c r="B21" s="406" t="str">
        <f>'初三'!B7</f>
        <v>数</v>
      </c>
      <c r="C21" s="407" t="str">
        <f>'初三'!C7</f>
        <v>英</v>
      </c>
      <c r="D21" s="407" t="str">
        <f>'初三'!D7</f>
        <v>语</v>
      </c>
      <c r="E21" s="407" t="str">
        <f>'初三'!E7</f>
        <v>化</v>
      </c>
      <c r="F21" s="407" t="str">
        <f>'初三'!F7</f>
        <v>音</v>
      </c>
      <c r="G21" s="407" t="str">
        <f>'初三'!G7</f>
        <v>体</v>
      </c>
      <c r="H21" s="405" t="str">
        <f>'初三'!H7</f>
        <v>班</v>
      </c>
      <c r="I21" s="408" t="str">
        <f>'初三'!I7</f>
        <v>语</v>
      </c>
      <c r="J21" s="407" t="str">
        <f>'初三'!J7</f>
        <v>英</v>
      </c>
      <c r="K21" s="407" t="str">
        <f>'初三'!K7</f>
        <v>数</v>
      </c>
      <c r="L21" s="407" t="str">
        <f>'初三'!L7</f>
        <v>物</v>
      </c>
      <c r="M21" s="407" t="str">
        <f>'初三'!M7</f>
        <v>化</v>
      </c>
      <c r="N21" s="407" t="str">
        <f>'初三'!N7</f>
        <v>历</v>
      </c>
      <c r="O21" s="405" t="str">
        <f>'初三'!O7</f>
        <v>道</v>
      </c>
      <c r="P21" s="408" t="str">
        <f>'初三'!P7</f>
        <v>数</v>
      </c>
      <c r="Q21" s="407" t="str">
        <f>'初三'!Q7</f>
        <v>物</v>
      </c>
      <c r="R21" s="407" t="str">
        <f>'初三'!R7</f>
        <v>语</v>
      </c>
      <c r="S21" s="407" t="str">
        <f>'初三'!S7</f>
        <v>英</v>
      </c>
      <c r="T21" s="407" t="str">
        <f>'初三'!T7</f>
        <v>书</v>
      </c>
      <c r="U21" s="407" t="str">
        <f>'初三'!U7</f>
        <v>体</v>
      </c>
      <c r="V21" s="405" t="str">
        <f>'初三'!V7</f>
        <v>劳</v>
      </c>
      <c r="W21" s="408" t="str">
        <f>'初三'!W7</f>
        <v>语</v>
      </c>
      <c r="X21" s="407" t="str">
        <f>'初三'!X7</f>
        <v>历</v>
      </c>
      <c r="Y21" s="407" t="str">
        <f>'初三'!Y7</f>
        <v>数</v>
      </c>
      <c r="Z21" s="407" t="str">
        <f>'初三'!Z7</f>
        <v>化</v>
      </c>
      <c r="AA21" s="407" t="str">
        <f>'初三'!AA7</f>
        <v>物</v>
      </c>
      <c r="AB21" s="407" t="str">
        <f>'初三'!AB7</f>
        <v>道</v>
      </c>
      <c r="AC21" s="405" t="str">
        <f>'初三'!AC7</f>
        <v>英</v>
      </c>
      <c r="AD21" s="408" t="str">
        <f>'初三'!AD7</f>
        <v>英</v>
      </c>
      <c r="AE21" s="407" t="str">
        <f>'初三'!AE7</f>
        <v>物</v>
      </c>
      <c r="AF21" s="407" t="str">
        <f>'初三'!AF7</f>
        <v>数</v>
      </c>
      <c r="AG21" s="407" t="str">
        <f>'初三'!AG7</f>
        <v>化</v>
      </c>
      <c r="AH21" s="407" t="str">
        <f>'初三'!AH7</f>
        <v>语</v>
      </c>
      <c r="AI21" s="407" t="str">
        <f>'初三'!AI7</f>
        <v>体</v>
      </c>
      <c r="AJ21" s="405" t="str">
        <f>'初三'!AJ7</f>
        <v>美</v>
      </c>
      <c r="AK21" s="410">
        <f t="shared" si="0"/>
        <v>5</v>
      </c>
      <c r="AL21" s="410">
        <f t="shared" si="1"/>
        <v>5</v>
      </c>
      <c r="AM21" s="410">
        <f t="shared" si="2"/>
        <v>5</v>
      </c>
      <c r="AN21" s="410">
        <f t="shared" si="3"/>
        <v>4</v>
      </c>
      <c r="AO21" s="410">
        <f>_xlfn.COUNTIFS(F21:AN21,"语")</f>
        <v>4</v>
      </c>
      <c r="AP21" s="410">
        <f t="shared" si="5"/>
        <v>2</v>
      </c>
      <c r="AQ21" s="410">
        <f t="shared" si="6"/>
        <v>2</v>
      </c>
      <c r="AR21" s="410">
        <f t="shared" si="7"/>
        <v>0</v>
      </c>
      <c r="AS21" s="410">
        <f t="shared" si="8"/>
        <v>0</v>
      </c>
      <c r="AT21" s="410">
        <f t="shared" si="9"/>
        <v>3</v>
      </c>
      <c r="AU21" s="410">
        <f t="shared" si="10"/>
        <v>0</v>
      </c>
      <c r="AV21" s="410">
        <f t="shared" si="11"/>
        <v>0</v>
      </c>
      <c r="AW21" s="410">
        <f t="shared" si="12"/>
        <v>1</v>
      </c>
      <c r="AX21" s="414">
        <f t="shared" si="13"/>
        <v>1</v>
      </c>
      <c r="AY21" s="410">
        <f t="shared" si="14"/>
        <v>1</v>
      </c>
      <c r="AZ21" s="410">
        <f t="shared" si="15"/>
        <v>1</v>
      </c>
      <c r="BA21" s="410">
        <f t="shared" si="16"/>
        <v>34</v>
      </c>
    </row>
    <row r="22" spans="1:53" ht="14.25">
      <c r="A22" s="405" t="str">
        <f>'初三'!A8</f>
        <v>初三(5)</v>
      </c>
      <c r="B22" s="406" t="str">
        <f>'初三'!B8</f>
        <v>语</v>
      </c>
      <c r="C22" s="407" t="str">
        <f>'初三'!C8</f>
        <v>物</v>
      </c>
      <c r="D22" s="407" t="str">
        <f>'初三'!D8</f>
        <v>英</v>
      </c>
      <c r="E22" s="407" t="str">
        <f>'初三'!E8</f>
        <v>数</v>
      </c>
      <c r="F22" s="407" t="str">
        <f>'初三'!F8</f>
        <v>体</v>
      </c>
      <c r="G22" s="407" t="str">
        <f>'初三'!G8</f>
        <v>化</v>
      </c>
      <c r="H22" s="405" t="str">
        <f>'初三'!H8</f>
        <v>班</v>
      </c>
      <c r="I22" s="408" t="str">
        <f>'初三'!I8</f>
        <v>语</v>
      </c>
      <c r="J22" s="407" t="str">
        <f>'初三'!J8</f>
        <v>数</v>
      </c>
      <c r="K22" s="407" t="str">
        <f>'初三'!K8</f>
        <v>化</v>
      </c>
      <c r="L22" s="407" t="str">
        <f>'初三'!L8</f>
        <v>英</v>
      </c>
      <c r="M22" s="407" t="str">
        <f>'初三'!M8</f>
        <v>历</v>
      </c>
      <c r="N22" s="407" t="str">
        <f>'初三'!N8</f>
        <v>音</v>
      </c>
      <c r="O22" s="405" t="str">
        <f>'初三'!O8</f>
        <v>书</v>
      </c>
      <c r="P22" s="408" t="str">
        <f>'初三'!P8</f>
        <v>英</v>
      </c>
      <c r="Q22" s="407" t="str">
        <f>'初三'!Q8</f>
        <v>物</v>
      </c>
      <c r="R22" s="407" t="str">
        <f>'初三'!R8</f>
        <v>数</v>
      </c>
      <c r="S22" s="407" t="str">
        <f>'初三'!S8</f>
        <v>语</v>
      </c>
      <c r="T22" s="407" t="str">
        <f>'初三'!T8</f>
        <v>体</v>
      </c>
      <c r="U22" s="407" t="str">
        <f>'初三'!U8</f>
        <v>道</v>
      </c>
      <c r="V22" s="405" t="str">
        <f>'初三'!V8</f>
        <v>化</v>
      </c>
      <c r="W22" s="408" t="str">
        <f>'初三'!W8</f>
        <v>语</v>
      </c>
      <c r="X22" s="407" t="str">
        <f>'初三'!X8</f>
        <v>数</v>
      </c>
      <c r="Y22" s="407" t="str">
        <f>'初三'!Y8</f>
        <v>英</v>
      </c>
      <c r="Z22" s="407" t="str">
        <f>'初三'!Z8</f>
        <v>物</v>
      </c>
      <c r="AA22" s="407" t="str">
        <f>'初三'!AA8</f>
        <v>化</v>
      </c>
      <c r="AB22" s="407" t="str">
        <f>'初三'!AB8</f>
        <v>美</v>
      </c>
      <c r="AC22" s="405" t="str">
        <f>'初三'!AC8</f>
        <v>历</v>
      </c>
      <c r="AD22" s="408" t="str">
        <f>'初三'!AD8</f>
        <v>数</v>
      </c>
      <c r="AE22" s="407" t="str">
        <f>'初三'!AE8</f>
        <v>物</v>
      </c>
      <c r="AF22" s="407" t="str">
        <f>'初三'!AF8</f>
        <v>语</v>
      </c>
      <c r="AG22" s="407" t="str">
        <f>'初三'!AG8</f>
        <v>道</v>
      </c>
      <c r="AH22" s="407" t="str">
        <f>'初三'!AH8</f>
        <v>体</v>
      </c>
      <c r="AI22" s="407" t="str">
        <f>'初三'!AI8</f>
        <v>英</v>
      </c>
      <c r="AJ22" s="405" t="str">
        <f>'初三'!AJ8</f>
        <v>劳</v>
      </c>
      <c r="AK22" s="410">
        <f t="shared" si="0"/>
        <v>5</v>
      </c>
      <c r="AL22" s="410">
        <f t="shared" si="1"/>
        <v>5</v>
      </c>
      <c r="AM22" s="410">
        <f t="shared" si="2"/>
        <v>5</v>
      </c>
      <c r="AN22" s="410">
        <f t="shared" si="3"/>
        <v>4</v>
      </c>
      <c r="AO22" s="410">
        <f>_xlfn.COUNTIFS(F22:AN22,"语")</f>
        <v>4</v>
      </c>
      <c r="AP22" s="410">
        <f t="shared" si="5"/>
        <v>2</v>
      </c>
      <c r="AQ22" s="410">
        <f t="shared" si="6"/>
        <v>2</v>
      </c>
      <c r="AR22" s="410">
        <f t="shared" si="7"/>
        <v>0</v>
      </c>
      <c r="AS22" s="410">
        <f t="shared" si="8"/>
        <v>0</v>
      </c>
      <c r="AT22" s="410">
        <f t="shared" si="9"/>
        <v>3</v>
      </c>
      <c r="AU22" s="410">
        <f t="shared" si="10"/>
        <v>0</v>
      </c>
      <c r="AV22" s="410">
        <f t="shared" si="11"/>
        <v>0</v>
      </c>
      <c r="AW22" s="410">
        <f t="shared" si="12"/>
        <v>1</v>
      </c>
      <c r="AX22" s="414">
        <f t="shared" si="13"/>
        <v>1</v>
      </c>
      <c r="AY22" s="410">
        <f t="shared" si="14"/>
        <v>1</v>
      </c>
      <c r="AZ22" s="410">
        <f t="shared" si="15"/>
        <v>1</v>
      </c>
      <c r="BA22" s="410">
        <f t="shared" si="16"/>
        <v>34</v>
      </c>
    </row>
    <row r="23" spans="1:53" ht="14.25">
      <c r="A23" s="405" t="str">
        <f>'初三'!A9</f>
        <v>初三(6)</v>
      </c>
      <c r="B23" s="406" t="str">
        <f>'初三'!B9</f>
        <v>数</v>
      </c>
      <c r="C23" s="407" t="str">
        <f>'初三'!C9</f>
        <v>英</v>
      </c>
      <c r="D23" s="407" t="str">
        <f>'初三'!D9</f>
        <v>语</v>
      </c>
      <c r="E23" s="407" t="str">
        <f>'初三'!E9</f>
        <v>体</v>
      </c>
      <c r="F23" s="407" t="str">
        <f>'初三'!F9</f>
        <v>化</v>
      </c>
      <c r="G23" s="407" t="str">
        <f>'初三'!G9</f>
        <v>书</v>
      </c>
      <c r="H23" s="405" t="str">
        <f>'初三'!H9</f>
        <v>班</v>
      </c>
      <c r="I23" s="408" t="str">
        <f>'初三'!I9</f>
        <v>英</v>
      </c>
      <c r="J23" s="407" t="str">
        <f>'初三'!J9</f>
        <v>美</v>
      </c>
      <c r="K23" s="407" t="str">
        <f>'初三'!K9</f>
        <v>数</v>
      </c>
      <c r="L23" s="407" t="str">
        <f>'初三'!L9</f>
        <v>语</v>
      </c>
      <c r="M23" s="407" t="str">
        <f>'初三'!M9</f>
        <v>道</v>
      </c>
      <c r="N23" s="407" t="str">
        <f>'初三'!N9</f>
        <v>物</v>
      </c>
      <c r="O23" s="405" t="str">
        <f>'初三'!O9</f>
        <v>劳</v>
      </c>
      <c r="P23" s="408" t="str">
        <f>'初三'!P9</f>
        <v>数</v>
      </c>
      <c r="Q23" s="407" t="str">
        <f>'初三'!Q9</f>
        <v>化</v>
      </c>
      <c r="R23" s="407" t="str">
        <f>'初三'!R9</f>
        <v>语</v>
      </c>
      <c r="S23" s="407" t="str">
        <f>'初三'!S9</f>
        <v>物</v>
      </c>
      <c r="T23" s="407" t="str">
        <f>'初三'!T9</f>
        <v>历</v>
      </c>
      <c r="U23" s="407" t="str">
        <f>'初三'!U9</f>
        <v>英</v>
      </c>
      <c r="V23" s="405" t="str">
        <f>'初三'!V9</f>
        <v>体</v>
      </c>
      <c r="W23" s="408" t="str">
        <f>'初三'!W9</f>
        <v>英</v>
      </c>
      <c r="X23" s="407" t="str">
        <f>'初三'!X9</f>
        <v>音</v>
      </c>
      <c r="Y23" s="407" t="str">
        <f>'初三'!Y9</f>
        <v>语</v>
      </c>
      <c r="Z23" s="407" t="str">
        <f>'初三'!Z9</f>
        <v>数</v>
      </c>
      <c r="AA23" s="407" t="str">
        <f>'初三'!AA9</f>
        <v>道</v>
      </c>
      <c r="AB23" s="407" t="str">
        <f>'初三'!AB9</f>
        <v>化</v>
      </c>
      <c r="AC23" s="405" t="str">
        <f>'初三'!AC9</f>
        <v>物</v>
      </c>
      <c r="AD23" s="408" t="str">
        <f>'初三'!AD9</f>
        <v>语</v>
      </c>
      <c r="AE23" s="407" t="str">
        <f>'初三'!AE9</f>
        <v>历</v>
      </c>
      <c r="AF23" s="407" t="str">
        <f>'初三'!AF9</f>
        <v>数</v>
      </c>
      <c r="AG23" s="407" t="str">
        <f>'初三'!AG9</f>
        <v>英</v>
      </c>
      <c r="AH23" s="407" t="str">
        <f>'初三'!AH9</f>
        <v>化</v>
      </c>
      <c r="AI23" s="407" t="str">
        <f>'初三'!AI9</f>
        <v>物</v>
      </c>
      <c r="AJ23" s="405" t="str">
        <f>'初三'!AJ9</f>
        <v>体</v>
      </c>
      <c r="AK23" s="410">
        <f t="shared" si="0"/>
        <v>5</v>
      </c>
      <c r="AL23" s="410">
        <f t="shared" si="1"/>
        <v>5</v>
      </c>
      <c r="AM23" s="410">
        <f t="shared" si="2"/>
        <v>5</v>
      </c>
      <c r="AN23" s="410">
        <f t="shared" si="3"/>
        <v>4</v>
      </c>
      <c r="AO23" s="410">
        <f>_xlfn.COUNTIFS(F23:AN23,"语")</f>
        <v>4</v>
      </c>
      <c r="AP23" s="410">
        <f t="shared" si="5"/>
        <v>2</v>
      </c>
      <c r="AQ23" s="410">
        <f t="shared" si="6"/>
        <v>2</v>
      </c>
      <c r="AR23" s="410">
        <f t="shared" si="7"/>
        <v>0</v>
      </c>
      <c r="AS23" s="410">
        <f t="shared" si="8"/>
        <v>0</v>
      </c>
      <c r="AT23" s="410">
        <f t="shared" si="9"/>
        <v>3</v>
      </c>
      <c r="AU23" s="410">
        <f t="shared" si="10"/>
        <v>0</v>
      </c>
      <c r="AV23" s="410">
        <f t="shared" si="11"/>
        <v>0</v>
      </c>
      <c r="AW23" s="410">
        <f t="shared" si="12"/>
        <v>1</v>
      </c>
      <c r="AX23" s="414">
        <f t="shared" si="13"/>
        <v>1</v>
      </c>
      <c r="AY23" s="410">
        <f t="shared" si="14"/>
        <v>1</v>
      </c>
      <c r="AZ23" s="410">
        <f t="shared" si="15"/>
        <v>1</v>
      </c>
      <c r="BA23" s="410">
        <f t="shared" si="16"/>
        <v>34</v>
      </c>
    </row>
  </sheetData>
  <sheetProtection/>
  <mergeCells count="6">
    <mergeCell ref="AE2:AG2"/>
    <mergeCell ref="B3:H3"/>
    <mergeCell ref="I3:O3"/>
    <mergeCell ref="P3:V3"/>
    <mergeCell ref="W3:AC3"/>
    <mergeCell ref="AD3:AJ3"/>
  </mergeCells>
  <printOptions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P4" sqref="P4"/>
    </sheetView>
  </sheetViews>
  <sheetFormatPr defaultColWidth="6.75390625" defaultRowHeight="14.25"/>
  <cols>
    <col min="1" max="1" width="7.625" style="0" customWidth="1"/>
    <col min="2" max="2" width="6.125" style="0" customWidth="1"/>
    <col min="3" max="3" width="6.375" style="0" customWidth="1"/>
    <col min="4" max="4" width="6.125" style="0" customWidth="1"/>
    <col min="5" max="5" width="5.75390625" style="0" customWidth="1"/>
    <col min="6" max="6" width="6.00390625" style="0" customWidth="1"/>
    <col min="7" max="7" width="9.00390625" style="0" customWidth="1"/>
    <col min="8" max="8" width="6.875" style="0" customWidth="1"/>
    <col min="9" max="9" width="6.625" style="0" customWidth="1"/>
    <col min="10" max="10" width="6.875" style="0" customWidth="1"/>
    <col min="11" max="12" width="6.25390625" style="0" customWidth="1"/>
    <col min="13" max="13" width="6.75390625" style="0" customWidth="1"/>
  </cols>
  <sheetData>
    <row r="1" spans="1:13" ht="27.75" customHeight="1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 customHeight="1">
      <c r="A2" s="2" t="s">
        <v>153</v>
      </c>
      <c r="B2" s="3"/>
      <c r="C2" s="3"/>
      <c r="D2" s="3"/>
      <c r="E2" s="3"/>
      <c r="F2" s="3"/>
      <c r="G2" s="3" t="s">
        <v>154</v>
      </c>
      <c r="H2" s="3"/>
      <c r="I2" s="3"/>
      <c r="J2" s="3"/>
      <c r="K2" s="3"/>
      <c r="L2" s="3"/>
      <c r="M2" s="3"/>
    </row>
    <row r="3" spans="1:13" ht="27.75" customHeight="1">
      <c r="A3" s="4" t="s">
        <v>155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" t="s">
        <v>156</v>
      </c>
      <c r="H3" s="5" t="s">
        <v>1</v>
      </c>
      <c r="I3" s="5"/>
      <c r="J3" s="5" t="s">
        <v>2</v>
      </c>
      <c r="K3" s="5" t="s">
        <v>3</v>
      </c>
      <c r="L3" s="7" t="s">
        <v>4</v>
      </c>
      <c r="M3" s="5" t="s">
        <v>5</v>
      </c>
    </row>
    <row r="4" spans="1:13" ht="27.75" customHeight="1">
      <c r="A4" s="6" t="s">
        <v>26</v>
      </c>
      <c r="B4" s="5" t="s">
        <v>9</v>
      </c>
      <c r="C4" s="5" t="s">
        <v>8</v>
      </c>
      <c r="D4" s="5" t="s">
        <v>7</v>
      </c>
      <c r="E4" s="5" t="s">
        <v>9</v>
      </c>
      <c r="F4" s="5" t="s">
        <v>7</v>
      </c>
      <c r="G4" s="6" t="s">
        <v>26</v>
      </c>
      <c r="H4" s="6" t="s">
        <v>157</v>
      </c>
      <c r="I4" s="8" t="s">
        <v>158</v>
      </c>
      <c r="J4" s="5" t="s">
        <v>8</v>
      </c>
      <c r="K4" s="5" t="s">
        <v>9</v>
      </c>
      <c r="L4" s="5" t="s">
        <v>7</v>
      </c>
      <c r="M4" s="8" t="s">
        <v>159</v>
      </c>
    </row>
    <row r="5" spans="1:13" ht="27.75" customHeight="1">
      <c r="A5" s="6" t="s">
        <v>28</v>
      </c>
      <c r="B5" s="5" t="s">
        <v>7</v>
      </c>
      <c r="C5" s="5" t="s">
        <v>8</v>
      </c>
      <c r="D5" s="5" t="s">
        <v>9</v>
      </c>
      <c r="E5" s="5" t="s">
        <v>7</v>
      </c>
      <c r="F5" s="5" t="s">
        <v>9</v>
      </c>
      <c r="G5" s="6" t="s">
        <v>28</v>
      </c>
      <c r="H5" s="6" t="s">
        <v>157</v>
      </c>
      <c r="I5" s="5" t="s">
        <v>9</v>
      </c>
      <c r="J5" s="8" t="s">
        <v>160</v>
      </c>
      <c r="K5" s="5" t="s">
        <v>7</v>
      </c>
      <c r="L5" s="8" t="s">
        <v>161</v>
      </c>
      <c r="M5" s="5" t="s">
        <v>8</v>
      </c>
    </row>
    <row r="6" spans="1:13" ht="27.75" customHeight="1">
      <c r="A6" s="6" t="s">
        <v>29</v>
      </c>
      <c r="B6" s="5" t="s">
        <v>7</v>
      </c>
      <c r="C6" s="5" t="s">
        <v>8</v>
      </c>
      <c r="D6" s="5" t="s">
        <v>9</v>
      </c>
      <c r="E6" s="5" t="s">
        <v>7</v>
      </c>
      <c r="F6" s="5" t="s">
        <v>9</v>
      </c>
      <c r="G6" s="6" t="s">
        <v>29</v>
      </c>
      <c r="H6" s="6" t="s">
        <v>157</v>
      </c>
      <c r="I6" s="8" t="s">
        <v>162</v>
      </c>
      <c r="J6" s="5" t="s">
        <v>9</v>
      </c>
      <c r="K6" s="8" t="s">
        <v>163</v>
      </c>
      <c r="L6" s="5" t="s">
        <v>8</v>
      </c>
      <c r="M6" s="5" t="s">
        <v>7</v>
      </c>
    </row>
    <row r="7" spans="1:13" ht="27.75" customHeight="1">
      <c r="A7" s="6" t="s">
        <v>30</v>
      </c>
      <c r="B7" s="5" t="s">
        <v>9</v>
      </c>
      <c r="C7" s="5" t="s">
        <v>8</v>
      </c>
      <c r="D7" s="5" t="s">
        <v>7</v>
      </c>
      <c r="E7" s="5" t="s">
        <v>9</v>
      </c>
      <c r="F7" s="5" t="s">
        <v>7</v>
      </c>
      <c r="G7" s="6" t="s">
        <v>30</v>
      </c>
      <c r="H7" s="6" t="s">
        <v>157</v>
      </c>
      <c r="I7" s="5" t="s">
        <v>8</v>
      </c>
      <c r="J7" s="8" t="s">
        <v>164</v>
      </c>
      <c r="K7" s="5" t="s">
        <v>7</v>
      </c>
      <c r="L7" s="8" t="s">
        <v>165</v>
      </c>
      <c r="M7" s="5" t="s">
        <v>9</v>
      </c>
    </row>
    <row r="8" spans="1:13" ht="27.75" customHeight="1">
      <c r="A8" s="6" t="s">
        <v>31</v>
      </c>
      <c r="B8" s="5" t="s">
        <v>7</v>
      </c>
      <c r="C8" s="5" t="s">
        <v>8</v>
      </c>
      <c r="D8" s="5" t="s">
        <v>9</v>
      </c>
      <c r="E8" s="5" t="s">
        <v>9</v>
      </c>
      <c r="F8" s="5" t="s">
        <v>7</v>
      </c>
      <c r="G8" s="6" t="s">
        <v>31</v>
      </c>
      <c r="H8" s="6" t="s">
        <v>157</v>
      </c>
      <c r="I8" s="5" t="s">
        <v>9</v>
      </c>
      <c r="J8" s="8" t="s">
        <v>166</v>
      </c>
      <c r="K8" s="8" t="s">
        <v>167</v>
      </c>
      <c r="L8" s="5" t="s">
        <v>7</v>
      </c>
      <c r="M8" s="5" t="s">
        <v>8</v>
      </c>
    </row>
    <row r="9" spans="1:13" ht="27.75" customHeight="1">
      <c r="A9" s="6" t="s">
        <v>32</v>
      </c>
      <c r="B9" s="5" t="s">
        <v>9</v>
      </c>
      <c r="C9" s="5" t="s">
        <v>8</v>
      </c>
      <c r="D9" s="5" t="s">
        <v>7</v>
      </c>
      <c r="E9" s="5" t="s">
        <v>7</v>
      </c>
      <c r="F9" s="5" t="s">
        <v>9</v>
      </c>
      <c r="G9" s="6" t="s">
        <v>32</v>
      </c>
      <c r="H9" s="6" t="s">
        <v>157</v>
      </c>
      <c r="I9" s="8" t="s">
        <v>168</v>
      </c>
      <c r="J9" s="5" t="s">
        <v>7</v>
      </c>
      <c r="K9" s="5" t="s">
        <v>9</v>
      </c>
      <c r="L9" s="5" t="s">
        <v>8</v>
      </c>
      <c r="M9" s="8" t="s">
        <v>169</v>
      </c>
    </row>
    <row r="10" spans="1:13" ht="27.75" customHeight="1">
      <c r="A10" s="6" t="s">
        <v>34</v>
      </c>
      <c r="B10" s="5" t="s">
        <v>7</v>
      </c>
      <c r="C10" s="5" t="s">
        <v>8</v>
      </c>
      <c r="D10" s="5" t="s">
        <v>9</v>
      </c>
      <c r="E10" s="5" t="s">
        <v>7</v>
      </c>
      <c r="F10" s="5" t="s">
        <v>9</v>
      </c>
      <c r="G10" s="6" t="s">
        <v>34</v>
      </c>
      <c r="H10" s="6" t="s">
        <v>157</v>
      </c>
      <c r="I10" s="5" t="s">
        <v>9</v>
      </c>
      <c r="J10" s="8" t="s">
        <v>170</v>
      </c>
      <c r="K10" s="5" t="s">
        <v>8</v>
      </c>
      <c r="L10" s="8" t="s">
        <v>168</v>
      </c>
      <c r="M10" s="8" t="s">
        <v>7</v>
      </c>
    </row>
    <row r="11" spans="1:13" ht="27.75" customHeight="1">
      <c r="A11" s="6" t="s">
        <v>80</v>
      </c>
      <c r="B11" s="5" t="s">
        <v>7</v>
      </c>
      <c r="C11" s="5" t="s">
        <v>8</v>
      </c>
      <c r="D11" s="5" t="s">
        <v>9</v>
      </c>
      <c r="E11" s="5" t="s">
        <v>7</v>
      </c>
      <c r="F11" s="5" t="s">
        <v>9</v>
      </c>
      <c r="G11" s="6" t="s">
        <v>80</v>
      </c>
      <c r="H11" s="6" t="s">
        <v>157</v>
      </c>
      <c r="I11" s="5" t="s">
        <v>8</v>
      </c>
      <c r="J11" s="8" t="s">
        <v>171</v>
      </c>
      <c r="K11" s="8" t="s">
        <v>172</v>
      </c>
      <c r="L11" s="5" t="s">
        <v>9</v>
      </c>
      <c r="M11" s="5" t="s">
        <v>10</v>
      </c>
    </row>
    <row r="12" spans="1:13" ht="27.75" customHeight="1">
      <c r="A12" s="6" t="s">
        <v>81</v>
      </c>
      <c r="B12" s="5" t="s">
        <v>9</v>
      </c>
      <c r="C12" s="5" t="s">
        <v>8</v>
      </c>
      <c r="D12" s="5" t="s">
        <v>7</v>
      </c>
      <c r="E12" s="5" t="s">
        <v>9</v>
      </c>
      <c r="F12" s="5" t="s">
        <v>7</v>
      </c>
      <c r="G12" s="6" t="s">
        <v>81</v>
      </c>
      <c r="H12" s="6" t="s">
        <v>157</v>
      </c>
      <c r="I12" s="8" t="s">
        <v>173</v>
      </c>
      <c r="J12" s="5" t="s">
        <v>8</v>
      </c>
      <c r="K12" s="5" t="s">
        <v>9</v>
      </c>
      <c r="L12" s="5" t="s">
        <v>10</v>
      </c>
      <c r="M12" s="8" t="s">
        <v>174</v>
      </c>
    </row>
    <row r="13" spans="1:13" ht="27.75" customHeight="1">
      <c r="A13" s="6" t="s">
        <v>82</v>
      </c>
      <c r="B13" s="5" t="s">
        <v>7</v>
      </c>
      <c r="C13" s="5" t="s">
        <v>8</v>
      </c>
      <c r="D13" s="5" t="s">
        <v>9</v>
      </c>
      <c r="E13" s="5" t="s">
        <v>7</v>
      </c>
      <c r="F13" s="5" t="s">
        <v>9</v>
      </c>
      <c r="G13" s="6" t="s">
        <v>82</v>
      </c>
      <c r="H13" s="6" t="s">
        <v>157</v>
      </c>
      <c r="I13" s="8" t="s">
        <v>175</v>
      </c>
      <c r="J13" s="5" t="s">
        <v>9</v>
      </c>
      <c r="K13" s="8" t="s">
        <v>176</v>
      </c>
      <c r="L13" s="5" t="s">
        <v>8</v>
      </c>
      <c r="M13" s="5" t="s">
        <v>10</v>
      </c>
    </row>
    <row r="14" spans="1:13" ht="27.75" customHeight="1">
      <c r="A14" s="6" t="s">
        <v>83</v>
      </c>
      <c r="B14" s="5" t="s">
        <v>9</v>
      </c>
      <c r="C14" s="5" t="s">
        <v>8</v>
      </c>
      <c r="D14" s="5" t="s">
        <v>7</v>
      </c>
      <c r="E14" s="5" t="s">
        <v>9</v>
      </c>
      <c r="F14" s="5" t="s">
        <v>7</v>
      </c>
      <c r="G14" s="6" t="s">
        <v>83</v>
      </c>
      <c r="H14" s="6" t="s">
        <v>157</v>
      </c>
      <c r="I14" s="8" t="s">
        <v>177</v>
      </c>
      <c r="J14" s="5" t="s">
        <v>8</v>
      </c>
      <c r="K14" s="8" t="s">
        <v>178</v>
      </c>
      <c r="L14" s="5" t="s">
        <v>10</v>
      </c>
      <c r="M14" s="5" t="s">
        <v>9</v>
      </c>
    </row>
    <row r="15" spans="1:13" ht="27.75" customHeight="1">
      <c r="A15" s="6" t="s">
        <v>84</v>
      </c>
      <c r="B15" s="5" t="s">
        <v>7</v>
      </c>
      <c r="C15" s="5" t="s">
        <v>8</v>
      </c>
      <c r="D15" s="5" t="s">
        <v>9</v>
      </c>
      <c r="E15" s="5" t="s">
        <v>7</v>
      </c>
      <c r="F15" s="5" t="s">
        <v>9</v>
      </c>
      <c r="G15" s="6" t="s">
        <v>84</v>
      </c>
      <c r="H15" s="6" t="s">
        <v>157</v>
      </c>
      <c r="I15" s="8" t="s">
        <v>179</v>
      </c>
      <c r="J15" s="5" t="s">
        <v>8</v>
      </c>
      <c r="K15" s="5" t="s">
        <v>10</v>
      </c>
      <c r="L15" s="5" t="s">
        <v>9</v>
      </c>
      <c r="M15" s="8" t="s">
        <v>180</v>
      </c>
    </row>
    <row r="16" spans="1:13" ht="27.75" customHeight="1">
      <c r="A16" s="6" t="s">
        <v>85</v>
      </c>
      <c r="B16" s="5" t="s">
        <v>9</v>
      </c>
      <c r="C16" s="5" t="s">
        <v>8</v>
      </c>
      <c r="D16" s="5" t="s">
        <v>7</v>
      </c>
      <c r="E16" s="5" t="s">
        <v>9</v>
      </c>
      <c r="F16" s="5" t="s">
        <v>7</v>
      </c>
      <c r="G16" s="6" t="s">
        <v>85</v>
      </c>
      <c r="H16" s="6" t="s">
        <v>157</v>
      </c>
      <c r="I16" s="8" t="s">
        <v>180</v>
      </c>
      <c r="J16" s="5" t="s">
        <v>9</v>
      </c>
      <c r="K16" s="5" t="s">
        <v>8</v>
      </c>
      <c r="L16" s="5" t="s">
        <v>10</v>
      </c>
      <c r="M16" s="8" t="s">
        <v>181</v>
      </c>
    </row>
    <row r="17" spans="1:13" ht="27.75" customHeight="1">
      <c r="A17" s="6" t="s">
        <v>182</v>
      </c>
      <c r="B17" s="5" t="s">
        <v>12</v>
      </c>
      <c r="C17" s="5" t="s">
        <v>8</v>
      </c>
      <c r="D17" s="5" t="s">
        <v>7</v>
      </c>
      <c r="E17" s="5" t="s">
        <v>25</v>
      </c>
      <c r="F17" s="5" t="s">
        <v>9</v>
      </c>
      <c r="G17" s="6" t="s">
        <v>182</v>
      </c>
      <c r="H17" s="6" t="s">
        <v>157</v>
      </c>
      <c r="I17" s="9" t="s">
        <v>11</v>
      </c>
      <c r="J17" s="10" t="s">
        <v>8</v>
      </c>
      <c r="K17" s="11" t="s">
        <v>10</v>
      </c>
      <c r="L17" s="5" t="s">
        <v>9</v>
      </c>
      <c r="M17" s="12" t="s">
        <v>7</v>
      </c>
    </row>
    <row r="18" spans="1:13" ht="27.75" customHeight="1">
      <c r="A18" s="6" t="s">
        <v>183</v>
      </c>
      <c r="B18" s="5" t="s">
        <v>7</v>
      </c>
      <c r="C18" s="5" t="s">
        <v>8</v>
      </c>
      <c r="D18" s="5" t="s">
        <v>12</v>
      </c>
      <c r="E18" s="5" t="s">
        <v>9</v>
      </c>
      <c r="F18" s="5" t="s">
        <v>25</v>
      </c>
      <c r="G18" s="6" t="s">
        <v>183</v>
      </c>
      <c r="H18" s="6" t="s">
        <v>157</v>
      </c>
      <c r="I18" s="9" t="s">
        <v>8</v>
      </c>
      <c r="J18" s="11" t="s">
        <v>10</v>
      </c>
      <c r="K18" s="12" t="s">
        <v>9</v>
      </c>
      <c r="L18" s="11" t="s">
        <v>11</v>
      </c>
      <c r="M18" s="10" t="s">
        <v>7</v>
      </c>
    </row>
    <row r="19" spans="1:13" ht="27.75" customHeight="1">
      <c r="A19" s="6" t="s">
        <v>184</v>
      </c>
      <c r="B19" s="5" t="s">
        <v>9</v>
      </c>
      <c r="C19" s="5" t="s">
        <v>8</v>
      </c>
      <c r="D19" s="5" t="s">
        <v>25</v>
      </c>
      <c r="E19" s="5" t="s">
        <v>12</v>
      </c>
      <c r="F19" s="5" t="s">
        <v>7</v>
      </c>
      <c r="G19" s="6" t="s">
        <v>184</v>
      </c>
      <c r="H19" s="6" t="s">
        <v>157</v>
      </c>
      <c r="I19" s="11" t="s">
        <v>10</v>
      </c>
      <c r="J19" s="11" t="s">
        <v>11</v>
      </c>
      <c r="K19" s="10" t="s">
        <v>7</v>
      </c>
      <c r="L19" s="12" t="s">
        <v>8</v>
      </c>
      <c r="M19" s="11" t="s">
        <v>9</v>
      </c>
    </row>
    <row r="20" spans="1:13" ht="27.75" customHeight="1">
      <c r="A20" s="6" t="s">
        <v>185</v>
      </c>
      <c r="B20" s="5" t="s">
        <v>9</v>
      </c>
      <c r="C20" s="5" t="s">
        <v>8</v>
      </c>
      <c r="D20" s="5" t="s">
        <v>7</v>
      </c>
      <c r="E20" s="5" t="s">
        <v>25</v>
      </c>
      <c r="F20" s="5" t="s">
        <v>12</v>
      </c>
      <c r="G20" s="6" t="s">
        <v>185</v>
      </c>
      <c r="H20" s="6" t="s">
        <v>157</v>
      </c>
      <c r="I20" s="11" t="s">
        <v>10</v>
      </c>
      <c r="J20" s="10" t="s">
        <v>9</v>
      </c>
      <c r="K20" s="11" t="s">
        <v>11</v>
      </c>
      <c r="L20" s="11" t="s">
        <v>7</v>
      </c>
      <c r="M20" s="12" t="s">
        <v>8</v>
      </c>
    </row>
    <row r="21" spans="1:13" ht="27.75" customHeight="1">
      <c r="A21" s="6" t="s">
        <v>186</v>
      </c>
      <c r="B21" s="5" t="s">
        <v>7</v>
      </c>
      <c r="C21" s="5" t="s">
        <v>8</v>
      </c>
      <c r="D21" s="5" t="s">
        <v>9</v>
      </c>
      <c r="E21" s="5" t="s">
        <v>187</v>
      </c>
      <c r="F21" s="5" t="s">
        <v>25</v>
      </c>
      <c r="G21" s="6" t="s">
        <v>186</v>
      </c>
      <c r="H21" s="6" t="s">
        <v>157</v>
      </c>
      <c r="I21" s="9" t="s">
        <v>8</v>
      </c>
      <c r="J21" s="9" t="s">
        <v>10</v>
      </c>
      <c r="K21" s="10" t="s">
        <v>9</v>
      </c>
      <c r="L21" s="5" t="s">
        <v>7</v>
      </c>
      <c r="M21" s="13" t="s">
        <v>11</v>
      </c>
    </row>
    <row r="22" spans="1:13" ht="27.75" customHeight="1">
      <c r="A22" s="6" t="s">
        <v>188</v>
      </c>
      <c r="B22" s="5" t="s">
        <v>9</v>
      </c>
      <c r="C22" s="5" t="s">
        <v>8</v>
      </c>
      <c r="D22" s="5" t="s">
        <v>7</v>
      </c>
      <c r="E22" s="5" t="s">
        <v>25</v>
      </c>
      <c r="F22" s="5" t="s">
        <v>187</v>
      </c>
      <c r="G22" s="6" t="s">
        <v>188</v>
      </c>
      <c r="H22" s="6" t="s">
        <v>157</v>
      </c>
      <c r="I22" s="9" t="s">
        <v>10</v>
      </c>
      <c r="J22" s="9" t="s">
        <v>11</v>
      </c>
      <c r="K22" s="12" t="s">
        <v>7</v>
      </c>
      <c r="L22" s="10" t="s">
        <v>8</v>
      </c>
      <c r="M22" s="5" t="s">
        <v>9</v>
      </c>
    </row>
  </sheetData>
  <sheetProtection/>
  <mergeCells count="3">
    <mergeCell ref="A2:F2"/>
    <mergeCell ref="G2:M2"/>
    <mergeCell ref="H3:I3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9"/>
  <sheetViews>
    <sheetView zoomScale="90" zoomScaleNormal="90" zoomScaleSheetLayoutView="75" workbookViewId="0" topLeftCell="A1">
      <selection activeCell="A32" sqref="A32:IV32"/>
    </sheetView>
  </sheetViews>
  <sheetFormatPr defaultColWidth="9.00390625" defaultRowHeight="14.25"/>
  <cols>
    <col min="1" max="1" width="7.125" style="286" customWidth="1"/>
    <col min="2" max="32" width="3.625" style="58" customWidth="1"/>
    <col min="33" max="33" width="4.625" style="58" bestFit="1" customWidth="1"/>
    <col min="34" max="36" width="3.625" style="58" customWidth="1"/>
    <col min="37" max="43" width="3.375" style="58" customWidth="1"/>
    <col min="44" max="44" width="5.375" style="58" customWidth="1"/>
    <col min="45" max="45" width="9.875" style="58" customWidth="1"/>
    <col min="46" max="46" width="3.375" style="58" customWidth="1"/>
    <col min="47" max="47" width="9.00390625" style="58" customWidth="1"/>
    <col min="48" max="59" width="3.375" style="58" customWidth="1"/>
    <col min="60" max="60" width="3.00390625" style="58" customWidth="1"/>
    <col min="61" max="61" width="3.625" style="58" customWidth="1"/>
    <col min="62" max="16384" width="9.00390625" style="58" customWidth="1"/>
  </cols>
  <sheetData>
    <row r="1" spans="1:46" s="285" customFormat="1" ht="12" customHeight="1">
      <c r="A1" s="287" t="s">
        <v>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375"/>
      <c r="AL1" s="375"/>
      <c r="AM1" s="375"/>
      <c r="AN1" s="375"/>
      <c r="AO1" s="375"/>
      <c r="AP1" s="375"/>
      <c r="AQ1" s="375"/>
      <c r="AR1" s="375"/>
      <c r="AS1" s="375"/>
      <c r="AT1" s="375"/>
    </row>
    <row r="2" spans="1:46" ht="12" customHeight="1">
      <c r="A2" s="289"/>
      <c r="B2" s="117"/>
      <c r="C2" s="117"/>
      <c r="D2" s="117"/>
      <c r="E2" s="117"/>
      <c r="F2" s="117"/>
      <c r="G2" s="117"/>
      <c r="H2" s="126"/>
      <c r="I2" s="321"/>
      <c r="J2" s="117"/>
      <c r="K2" s="117"/>
      <c r="L2" s="117"/>
      <c r="M2" s="117"/>
      <c r="N2" s="117"/>
      <c r="O2" s="126"/>
      <c r="P2" s="321"/>
      <c r="Q2" s="117"/>
      <c r="R2" s="117"/>
      <c r="S2" s="117"/>
      <c r="T2" s="117"/>
      <c r="U2" s="117"/>
      <c r="V2" s="126"/>
      <c r="W2" s="321"/>
      <c r="X2" s="117"/>
      <c r="Y2" s="117"/>
      <c r="Z2" s="117"/>
      <c r="AA2" s="117"/>
      <c r="AB2" s="117"/>
      <c r="AC2" s="126"/>
      <c r="AD2" s="352"/>
      <c r="AE2" s="353">
        <v>44075</v>
      </c>
      <c r="AF2" s="354"/>
      <c r="AG2" s="354"/>
      <c r="AH2" s="354"/>
      <c r="AI2" s="354"/>
      <c r="AJ2" s="376"/>
      <c r="AK2" s="377"/>
      <c r="AM2" s="377"/>
      <c r="AN2" s="377"/>
      <c r="AO2" s="377"/>
      <c r="AP2" s="377"/>
      <c r="AQ2" s="377"/>
      <c r="AR2" s="377"/>
      <c r="AS2" s="377"/>
      <c r="AT2" s="377"/>
    </row>
    <row r="3" spans="1:46" ht="12" customHeight="1">
      <c r="A3" s="172"/>
      <c r="B3" s="290" t="s">
        <v>1</v>
      </c>
      <c r="C3" s="63"/>
      <c r="D3" s="63"/>
      <c r="E3" s="63"/>
      <c r="F3" s="63"/>
      <c r="G3" s="63"/>
      <c r="H3" s="65"/>
      <c r="I3" s="322" t="s">
        <v>2</v>
      </c>
      <c r="J3" s="63"/>
      <c r="K3" s="63"/>
      <c r="L3" s="63"/>
      <c r="M3" s="63"/>
      <c r="N3" s="63"/>
      <c r="O3" s="65"/>
      <c r="P3" s="322" t="s">
        <v>3</v>
      </c>
      <c r="Q3" s="63"/>
      <c r="R3" s="63"/>
      <c r="S3" s="63"/>
      <c r="T3" s="63"/>
      <c r="U3" s="63"/>
      <c r="V3" s="65"/>
      <c r="W3" s="322" t="s">
        <v>4</v>
      </c>
      <c r="X3" s="63"/>
      <c r="Y3" s="63"/>
      <c r="Z3" s="63"/>
      <c r="AA3" s="63"/>
      <c r="AB3" s="63"/>
      <c r="AC3" s="65"/>
      <c r="AD3" s="205" t="s">
        <v>5</v>
      </c>
      <c r="AE3" s="172"/>
      <c r="AF3" s="172"/>
      <c r="AG3" s="172"/>
      <c r="AH3" s="172"/>
      <c r="AI3" s="172"/>
      <c r="AJ3" s="173"/>
      <c r="AK3" s="134"/>
      <c r="AL3" s="134"/>
      <c r="AM3" s="134"/>
      <c r="AN3" s="134"/>
      <c r="AO3" s="134"/>
      <c r="AP3" s="134"/>
      <c r="AQ3" s="134"/>
      <c r="AR3" s="134"/>
      <c r="AS3" s="134"/>
      <c r="AT3" s="134"/>
    </row>
    <row r="4" spans="1:61" ht="12" customHeight="1">
      <c r="A4" s="172"/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5">
        <v>7</v>
      </c>
      <c r="I4" s="97">
        <v>1</v>
      </c>
      <c r="J4" s="63">
        <v>2</v>
      </c>
      <c r="K4" s="63">
        <v>3</v>
      </c>
      <c r="L4" s="63">
        <v>4</v>
      </c>
      <c r="M4" s="63">
        <v>5</v>
      </c>
      <c r="N4" s="63">
        <v>6</v>
      </c>
      <c r="O4" s="65">
        <v>7</v>
      </c>
      <c r="P4" s="97">
        <v>1</v>
      </c>
      <c r="Q4" s="63">
        <v>2</v>
      </c>
      <c r="R4" s="63">
        <v>3</v>
      </c>
      <c r="S4" s="63">
        <v>4</v>
      </c>
      <c r="T4" s="63">
        <v>5</v>
      </c>
      <c r="U4" s="63">
        <v>6</v>
      </c>
      <c r="V4" s="65">
        <v>7</v>
      </c>
      <c r="W4" s="97">
        <v>1</v>
      </c>
      <c r="X4" s="63">
        <v>2</v>
      </c>
      <c r="Y4" s="63">
        <v>3</v>
      </c>
      <c r="Z4" s="63">
        <v>4</v>
      </c>
      <c r="AA4" s="63">
        <v>5</v>
      </c>
      <c r="AB4" s="63">
        <v>6</v>
      </c>
      <c r="AC4" s="65">
        <v>7</v>
      </c>
      <c r="AD4" s="355">
        <v>1</v>
      </c>
      <c r="AE4" s="172">
        <v>2</v>
      </c>
      <c r="AF4" s="172">
        <v>3</v>
      </c>
      <c r="AG4" s="172">
        <v>4</v>
      </c>
      <c r="AH4" s="172">
        <v>5</v>
      </c>
      <c r="AI4" s="172">
        <v>6</v>
      </c>
      <c r="AJ4" s="173">
        <v>7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V4" t="s">
        <v>7</v>
      </c>
      <c r="AW4" t="s">
        <v>8</v>
      </c>
      <c r="AX4" t="s">
        <v>9</v>
      </c>
      <c r="AY4" t="s">
        <v>12</v>
      </c>
      <c r="AZ4" t="s">
        <v>25</v>
      </c>
      <c r="BA4" s="58" t="s">
        <v>14</v>
      </c>
      <c r="BB4" s="58" t="s">
        <v>15</v>
      </c>
      <c r="BC4" s="58" t="s">
        <v>16</v>
      </c>
      <c r="BD4" s="58" t="s">
        <v>19</v>
      </c>
      <c r="BE4" s="58" t="s">
        <v>20</v>
      </c>
      <c r="BF4" s="58" t="s">
        <v>17</v>
      </c>
      <c r="BG4" s="58" t="s">
        <v>18</v>
      </c>
      <c r="BH4" s="58" t="s">
        <v>22</v>
      </c>
      <c r="BI4" s="58" t="s">
        <v>21</v>
      </c>
    </row>
    <row r="5" spans="1:62" ht="12" customHeight="1">
      <c r="A5" s="291" t="s">
        <v>26</v>
      </c>
      <c r="B5" s="292" t="s">
        <v>8</v>
      </c>
      <c r="C5" s="292" t="s">
        <v>9</v>
      </c>
      <c r="D5" s="293" t="s">
        <v>13</v>
      </c>
      <c r="E5" s="292" t="s">
        <v>7</v>
      </c>
      <c r="F5" s="293" t="s">
        <v>17</v>
      </c>
      <c r="G5" s="294" t="s">
        <v>15</v>
      </c>
      <c r="H5" s="295" t="s">
        <v>27</v>
      </c>
      <c r="I5" s="292" t="s">
        <v>7</v>
      </c>
      <c r="J5" s="292" t="s">
        <v>9</v>
      </c>
      <c r="K5" s="292" t="s">
        <v>8</v>
      </c>
      <c r="L5" s="293" t="s">
        <v>15</v>
      </c>
      <c r="M5" s="293" t="s">
        <v>16</v>
      </c>
      <c r="N5" s="293" t="s">
        <v>14</v>
      </c>
      <c r="O5" s="323" t="s">
        <v>18</v>
      </c>
      <c r="P5" s="324" t="s">
        <v>9</v>
      </c>
      <c r="Q5" s="293" t="s">
        <v>7</v>
      </c>
      <c r="R5" s="296" t="s">
        <v>12</v>
      </c>
      <c r="S5" s="296" t="s">
        <v>8</v>
      </c>
      <c r="T5" s="296" t="s">
        <v>21</v>
      </c>
      <c r="U5" s="296" t="s">
        <v>16</v>
      </c>
      <c r="V5" s="342" t="s">
        <v>15</v>
      </c>
      <c r="W5" s="325" t="s">
        <v>9</v>
      </c>
      <c r="X5" s="296" t="s">
        <v>8</v>
      </c>
      <c r="Y5" s="343" t="s">
        <v>7</v>
      </c>
      <c r="Z5" s="296" t="s">
        <v>16</v>
      </c>
      <c r="AA5" s="296" t="s">
        <v>20</v>
      </c>
      <c r="AB5" s="296" t="s">
        <v>17</v>
      </c>
      <c r="AC5" s="296" t="s">
        <v>13</v>
      </c>
      <c r="AD5" s="211" t="s">
        <v>7</v>
      </c>
      <c r="AE5" s="356" t="s">
        <v>8</v>
      </c>
      <c r="AF5" s="179" t="s">
        <v>12</v>
      </c>
      <c r="AG5" s="356" t="s">
        <v>9</v>
      </c>
      <c r="AH5" s="179" t="s">
        <v>19</v>
      </c>
      <c r="AI5" s="343" t="s">
        <v>22</v>
      </c>
      <c r="AJ5" s="378" t="s">
        <v>14</v>
      </c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V5" s="58">
        <f aca="true" t="shared" si="0" ref="AV5:AV11">_xlfn.COUNTIFS(B5:AJ5,"语")</f>
        <v>5</v>
      </c>
      <c r="AW5" s="58">
        <f aca="true" t="shared" si="1" ref="AW5:AW11">_xlfn.COUNTIFS(B5:AJ5,"数")</f>
        <v>5</v>
      </c>
      <c r="AX5" s="58">
        <f aca="true" t="shared" si="2" ref="AX5:AX11">_xlfn.COUNTIFS(B5:AJ5,"英")</f>
        <v>5</v>
      </c>
      <c r="AY5" s="58">
        <f aca="true" t="shared" si="3" ref="AY5:AY11">_xlfn.COUNTIFS(B5:AJ5,"道")</f>
        <v>2</v>
      </c>
      <c r="AZ5" s="58">
        <f aca="true" t="shared" si="4" ref="AZ5:AZ11">_xlfn.COUNTIFS(B5:AJ5,"历")</f>
        <v>2</v>
      </c>
      <c r="BA5" s="58">
        <f aca="true" t="shared" si="5" ref="BA5:BA11">_xlfn.COUNTIFS(B5:AJ5,"地")</f>
        <v>2</v>
      </c>
      <c r="BB5" s="58">
        <f aca="true" t="shared" si="6" ref="BB5:BB11">_xlfn.COUNTIFS(B5:AJ5,"生")</f>
        <v>3</v>
      </c>
      <c r="BC5" s="58">
        <f aca="true" t="shared" si="7" ref="BC5:BC11">_xlfn.COUNTIFS(B5:AJ5,"体")</f>
        <v>3</v>
      </c>
      <c r="BD5" s="58">
        <f aca="true" t="shared" si="8" ref="BD5:BD11">_xlfn.COUNTIFS(B5:AJ5,"音")</f>
        <v>1</v>
      </c>
      <c r="BE5" s="58">
        <f aca="true" t="shared" si="9" ref="BE5:BE11">_xlfn.COUNTIFS(B5:AJ5,"美")</f>
        <v>1</v>
      </c>
      <c r="BF5" s="58">
        <f aca="true" t="shared" si="10" ref="BF5:BF11">_xlfn.COUNTIFS(B5:AJ5,"信")</f>
        <v>2</v>
      </c>
      <c r="BG5" s="58">
        <f aca="true" t="shared" si="11" ref="BG5:BG11">_xlfn.COUNTIFS(B5:AJ5,"综")</f>
        <v>1</v>
      </c>
      <c r="BH5" s="58">
        <f aca="true" t="shared" si="12" ref="BH5:BH11">_xlfn.COUNTIFS(B5:AJ5,"劳")</f>
        <v>1</v>
      </c>
      <c r="BI5" s="58">
        <f aca="true" t="shared" si="13" ref="BI5:BI11">_xlfn.COUNTIFS(B5:AJ5,"书")</f>
        <v>1</v>
      </c>
      <c r="BJ5" s="58">
        <f aca="true" t="shared" si="14" ref="BJ5:BJ11">SUM(AV5:BI5)</f>
        <v>34</v>
      </c>
    </row>
    <row r="6" spans="1:62" ht="12" customHeight="1">
      <c r="A6" s="291" t="s">
        <v>28</v>
      </c>
      <c r="B6" s="292" t="s">
        <v>9</v>
      </c>
      <c r="C6" s="292" t="s">
        <v>7</v>
      </c>
      <c r="D6" s="293" t="s">
        <v>12</v>
      </c>
      <c r="E6" s="292" t="s">
        <v>8</v>
      </c>
      <c r="F6" s="293" t="s">
        <v>16</v>
      </c>
      <c r="G6" s="293" t="s">
        <v>17</v>
      </c>
      <c r="H6" s="295" t="s">
        <v>27</v>
      </c>
      <c r="I6" s="324" t="s">
        <v>7</v>
      </c>
      <c r="J6" s="293" t="s">
        <v>8</v>
      </c>
      <c r="K6" s="293" t="s">
        <v>14</v>
      </c>
      <c r="L6" s="292" t="s">
        <v>9</v>
      </c>
      <c r="M6" s="294" t="s">
        <v>19</v>
      </c>
      <c r="N6" s="293" t="s">
        <v>18</v>
      </c>
      <c r="O6" s="323" t="s">
        <v>15</v>
      </c>
      <c r="P6" s="325" t="s">
        <v>8</v>
      </c>
      <c r="Q6" s="293" t="s">
        <v>9</v>
      </c>
      <c r="R6" s="293" t="s">
        <v>7</v>
      </c>
      <c r="S6" s="292" t="s">
        <v>16</v>
      </c>
      <c r="T6" s="293" t="s">
        <v>17</v>
      </c>
      <c r="U6" s="343" t="s">
        <v>13</v>
      </c>
      <c r="V6" s="327" t="s">
        <v>14</v>
      </c>
      <c r="W6" s="328" t="s">
        <v>8</v>
      </c>
      <c r="X6" s="343" t="s">
        <v>9</v>
      </c>
      <c r="Y6" s="296" t="s">
        <v>20</v>
      </c>
      <c r="Z6" s="296" t="s">
        <v>7</v>
      </c>
      <c r="AA6" s="343" t="s">
        <v>12</v>
      </c>
      <c r="AB6" s="343" t="s">
        <v>22</v>
      </c>
      <c r="AC6" s="342" t="s">
        <v>15</v>
      </c>
      <c r="AD6" s="357" t="s">
        <v>7</v>
      </c>
      <c r="AE6" s="356" t="s">
        <v>9</v>
      </c>
      <c r="AF6" s="296" t="s">
        <v>8</v>
      </c>
      <c r="AG6" s="179" t="s">
        <v>13</v>
      </c>
      <c r="AH6" s="179" t="s">
        <v>15</v>
      </c>
      <c r="AI6" s="356" t="s">
        <v>16</v>
      </c>
      <c r="AJ6" s="210" t="s">
        <v>21</v>
      </c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V6" s="58">
        <f t="shared" si="0"/>
        <v>5</v>
      </c>
      <c r="AW6" s="58">
        <f t="shared" si="1"/>
        <v>5</v>
      </c>
      <c r="AX6" s="58">
        <f t="shared" si="2"/>
        <v>5</v>
      </c>
      <c r="AY6" s="58">
        <f t="shared" si="3"/>
        <v>2</v>
      </c>
      <c r="AZ6" s="58">
        <f t="shared" si="4"/>
        <v>2</v>
      </c>
      <c r="BA6" s="58">
        <f t="shared" si="5"/>
        <v>2</v>
      </c>
      <c r="BB6" s="58">
        <f t="shared" si="6"/>
        <v>3</v>
      </c>
      <c r="BC6" s="58">
        <f t="shared" si="7"/>
        <v>3</v>
      </c>
      <c r="BD6" s="58">
        <f t="shared" si="8"/>
        <v>1</v>
      </c>
      <c r="BE6" s="58">
        <f t="shared" si="9"/>
        <v>1</v>
      </c>
      <c r="BF6" s="58">
        <f t="shared" si="10"/>
        <v>2</v>
      </c>
      <c r="BG6" s="58">
        <f t="shared" si="11"/>
        <v>1</v>
      </c>
      <c r="BH6" s="58">
        <f t="shared" si="12"/>
        <v>1</v>
      </c>
      <c r="BI6" s="58">
        <f t="shared" si="13"/>
        <v>1</v>
      </c>
      <c r="BJ6" s="58">
        <f t="shared" si="14"/>
        <v>34</v>
      </c>
    </row>
    <row r="7" spans="1:62" ht="12" customHeight="1">
      <c r="A7" s="291" t="s">
        <v>29</v>
      </c>
      <c r="B7" s="292" t="s">
        <v>8</v>
      </c>
      <c r="C7" s="294" t="s">
        <v>14</v>
      </c>
      <c r="D7" s="292" t="s">
        <v>7</v>
      </c>
      <c r="E7" s="292" t="s">
        <v>9</v>
      </c>
      <c r="F7" s="293" t="s">
        <v>15</v>
      </c>
      <c r="G7" s="293" t="s">
        <v>20</v>
      </c>
      <c r="H7" s="295" t="s">
        <v>27</v>
      </c>
      <c r="I7" s="324" t="s">
        <v>9</v>
      </c>
      <c r="J7" s="292" t="s">
        <v>8</v>
      </c>
      <c r="K7" s="294" t="s">
        <v>17</v>
      </c>
      <c r="L7" s="292" t="s">
        <v>7</v>
      </c>
      <c r="M7" s="292" t="s">
        <v>12</v>
      </c>
      <c r="N7" s="292" t="s">
        <v>21</v>
      </c>
      <c r="O7" s="323" t="s">
        <v>16</v>
      </c>
      <c r="P7" s="324" t="s">
        <v>7</v>
      </c>
      <c r="Q7" s="294" t="s">
        <v>8</v>
      </c>
      <c r="R7" s="292" t="s">
        <v>9</v>
      </c>
      <c r="S7" s="294" t="s">
        <v>17</v>
      </c>
      <c r="T7" s="293" t="s">
        <v>14</v>
      </c>
      <c r="U7" s="296" t="s">
        <v>18</v>
      </c>
      <c r="V7" s="327" t="s">
        <v>13</v>
      </c>
      <c r="W7" s="325" t="s">
        <v>7</v>
      </c>
      <c r="X7" s="296" t="s">
        <v>9</v>
      </c>
      <c r="Y7" s="296" t="s">
        <v>8</v>
      </c>
      <c r="Z7" s="296" t="s">
        <v>15</v>
      </c>
      <c r="AA7" s="343" t="s">
        <v>16</v>
      </c>
      <c r="AB7" s="296" t="s">
        <v>13</v>
      </c>
      <c r="AC7" s="358" t="s">
        <v>12</v>
      </c>
      <c r="AD7" s="357" t="s">
        <v>7</v>
      </c>
      <c r="AE7" s="179" t="s">
        <v>9</v>
      </c>
      <c r="AF7" s="179" t="s">
        <v>8</v>
      </c>
      <c r="AG7" s="179" t="s">
        <v>19</v>
      </c>
      <c r="AH7" s="179" t="s">
        <v>22</v>
      </c>
      <c r="AI7" s="356" t="s">
        <v>15</v>
      </c>
      <c r="AJ7" s="210" t="s">
        <v>16</v>
      </c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V7" s="58">
        <f t="shared" si="0"/>
        <v>5</v>
      </c>
      <c r="AW7" s="58">
        <f t="shared" si="1"/>
        <v>5</v>
      </c>
      <c r="AX7" s="58">
        <f t="shared" si="2"/>
        <v>5</v>
      </c>
      <c r="AY7" s="58">
        <f t="shared" si="3"/>
        <v>2</v>
      </c>
      <c r="AZ7" s="58">
        <f t="shared" si="4"/>
        <v>2</v>
      </c>
      <c r="BA7" s="58">
        <f t="shared" si="5"/>
        <v>2</v>
      </c>
      <c r="BB7" s="58">
        <f t="shared" si="6"/>
        <v>3</v>
      </c>
      <c r="BC7" s="58">
        <f t="shared" si="7"/>
        <v>3</v>
      </c>
      <c r="BD7" s="58">
        <f t="shared" si="8"/>
        <v>1</v>
      </c>
      <c r="BE7" s="58">
        <f t="shared" si="9"/>
        <v>1</v>
      </c>
      <c r="BF7" s="58">
        <f t="shared" si="10"/>
        <v>2</v>
      </c>
      <c r="BG7" s="58">
        <f t="shared" si="11"/>
        <v>1</v>
      </c>
      <c r="BH7" s="58">
        <f t="shared" si="12"/>
        <v>1</v>
      </c>
      <c r="BI7" s="58">
        <f t="shared" si="13"/>
        <v>1</v>
      </c>
      <c r="BJ7" s="58">
        <f t="shared" si="14"/>
        <v>34</v>
      </c>
    </row>
    <row r="8" spans="1:62" ht="12" customHeight="1">
      <c r="A8" s="291" t="s">
        <v>30</v>
      </c>
      <c r="B8" s="293" t="s">
        <v>7</v>
      </c>
      <c r="C8" s="293" t="s">
        <v>9</v>
      </c>
      <c r="D8" s="293" t="s">
        <v>16</v>
      </c>
      <c r="E8" s="292" t="s">
        <v>8</v>
      </c>
      <c r="F8" s="293" t="s">
        <v>12</v>
      </c>
      <c r="G8" s="293" t="s">
        <v>14</v>
      </c>
      <c r="H8" s="295" t="s">
        <v>27</v>
      </c>
      <c r="I8" s="324" t="s">
        <v>9</v>
      </c>
      <c r="J8" s="293" t="s">
        <v>7</v>
      </c>
      <c r="K8" s="292" t="s">
        <v>8</v>
      </c>
      <c r="L8" s="292" t="s">
        <v>13</v>
      </c>
      <c r="M8" s="293" t="s">
        <v>15</v>
      </c>
      <c r="N8" s="294" t="s">
        <v>20</v>
      </c>
      <c r="O8" s="326" t="s">
        <v>21</v>
      </c>
      <c r="P8" s="325" t="s">
        <v>9</v>
      </c>
      <c r="Q8" s="293" t="s">
        <v>15</v>
      </c>
      <c r="R8" s="292" t="s">
        <v>8</v>
      </c>
      <c r="S8" s="293" t="s">
        <v>7</v>
      </c>
      <c r="T8" s="293" t="s">
        <v>16</v>
      </c>
      <c r="U8" s="296" t="s">
        <v>19</v>
      </c>
      <c r="V8" s="327" t="s">
        <v>17</v>
      </c>
      <c r="W8" s="328" t="s">
        <v>8</v>
      </c>
      <c r="X8" s="296" t="s">
        <v>7</v>
      </c>
      <c r="Y8" s="296" t="s">
        <v>9</v>
      </c>
      <c r="Z8" s="296" t="s">
        <v>13</v>
      </c>
      <c r="AA8" s="296" t="s">
        <v>18</v>
      </c>
      <c r="AB8" s="296" t="s">
        <v>14</v>
      </c>
      <c r="AC8" s="342" t="s">
        <v>22</v>
      </c>
      <c r="AD8" s="357" t="s">
        <v>8</v>
      </c>
      <c r="AE8" s="179" t="s">
        <v>15</v>
      </c>
      <c r="AF8" s="179" t="s">
        <v>7</v>
      </c>
      <c r="AG8" s="179" t="s">
        <v>9</v>
      </c>
      <c r="AH8" s="179" t="s">
        <v>16</v>
      </c>
      <c r="AI8" s="179" t="s">
        <v>17</v>
      </c>
      <c r="AJ8" s="210" t="s">
        <v>12</v>
      </c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V8" s="58">
        <f t="shared" si="0"/>
        <v>5</v>
      </c>
      <c r="AW8" s="58">
        <f t="shared" si="1"/>
        <v>5</v>
      </c>
      <c r="AX8" s="58">
        <f t="shared" si="2"/>
        <v>5</v>
      </c>
      <c r="AY8" s="58">
        <f t="shared" si="3"/>
        <v>2</v>
      </c>
      <c r="AZ8" s="58">
        <f t="shared" si="4"/>
        <v>2</v>
      </c>
      <c r="BA8" s="58">
        <f t="shared" si="5"/>
        <v>2</v>
      </c>
      <c r="BB8" s="58">
        <f t="shared" si="6"/>
        <v>3</v>
      </c>
      <c r="BC8" s="58">
        <f t="shared" si="7"/>
        <v>3</v>
      </c>
      <c r="BD8" s="58">
        <f t="shared" si="8"/>
        <v>1</v>
      </c>
      <c r="BE8" s="58">
        <f t="shared" si="9"/>
        <v>1</v>
      </c>
      <c r="BF8" s="58">
        <f t="shared" si="10"/>
        <v>2</v>
      </c>
      <c r="BG8" s="58">
        <f t="shared" si="11"/>
        <v>1</v>
      </c>
      <c r="BH8" s="58">
        <f t="shared" si="12"/>
        <v>1</v>
      </c>
      <c r="BI8" s="58">
        <f t="shared" si="13"/>
        <v>1</v>
      </c>
      <c r="BJ8" s="58">
        <f t="shared" si="14"/>
        <v>34</v>
      </c>
    </row>
    <row r="9" spans="1:62" ht="12" customHeight="1">
      <c r="A9" s="291" t="s">
        <v>31</v>
      </c>
      <c r="B9" s="293" t="s">
        <v>8</v>
      </c>
      <c r="C9" s="293" t="s">
        <v>7</v>
      </c>
      <c r="D9" s="293" t="s">
        <v>9</v>
      </c>
      <c r="E9" s="296" t="s">
        <v>19</v>
      </c>
      <c r="F9" s="293" t="s">
        <v>16</v>
      </c>
      <c r="G9" s="293" t="s">
        <v>18</v>
      </c>
      <c r="H9" s="295" t="s">
        <v>27</v>
      </c>
      <c r="I9" s="324" t="s">
        <v>9</v>
      </c>
      <c r="J9" s="293" t="s">
        <v>8</v>
      </c>
      <c r="K9" s="294" t="s">
        <v>13</v>
      </c>
      <c r="L9" s="292" t="s">
        <v>7</v>
      </c>
      <c r="M9" s="293" t="s">
        <v>15</v>
      </c>
      <c r="N9" s="293" t="s">
        <v>17</v>
      </c>
      <c r="O9" s="327" t="s">
        <v>21</v>
      </c>
      <c r="P9" s="328" t="s">
        <v>7</v>
      </c>
      <c r="Q9" s="293" t="s">
        <v>20</v>
      </c>
      <c r="R9" s="293" t="s">
        <v>8</v>
      </c>
      <c r="S9" s="296" t="s">
        <v>9</v>
      </c>
      <c r="T9" s="292" t="s">
        <v>12</v>
      </c>
      <c r="U9" s="344" t="s">
        <v>14</v>
      </c>
      <c r="V9" s="327" t="s">
        <v>22</v>
      </c>
      <c r="W9" s="324" t="s">
        <v>8</v>
      </c>
      <c r="X9" s="296" t="s">
        <v>9</v>
      </c>
      <c r="Y9" s="296" t="s">
        <v>7</v>
      </c>
      <c r="Z9" s="296" t="s">
        <v>14</v>
      </c>
      <c r="AA9" s="296" t="s">
        <v>16</v>
      </c>
      <c r="AB9" s="296" t="s">
        <v>13</v>
      </c>
      <c r="AC9" s="342" t="s">
        <v>15</v>
      </c>
      <c r="AD9" s="211" t="s">
        <v>9</v>
      </c>
      <c r="AE9" s="357" t="s">
        <v>12</v>
      </c>
      <c r="AF9" s="356" t="s">
        <v>8</v>
      </c>
      <c r="AG9" s="179" t="s">
        <v>17</v>
      </c>
      <c r="AH9" s="356" t="s">
        <v>7</v>
      </c>
      <c r="AI9" s="356" t="s">
        <v>15</v>
      </c>
      <c r="AJ9" s="210" t="s">
        <v>16</v>
      </c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V9" s="58">
        <f t="shared" si="0"/>
        <v>5</v>
      </c>
      <c r="AW9" s="58">
        <f t="shared" si="1"/>
        <v>5</v>
      </c>
      <c r="AX9" s="58">
        <f t="shared" si="2"/>
        <v>5</v>
      </c>
      <c r="AY9" s="58">
        <f t="shared" si="3"/>
        <v>2</v>
      </c>
      <c r="AZ9" s="58">
        <f t="shared" si="4"/>
        <v>2</v>
      </c>
      <c r="BA9" s="58">
        <f t="shared" si="5"/>
        <v>2</v>
      </c>
      <c r="BB9" s="58">
        <f t="shared" si="6"/>
        <v>3</v>
      </c>
      <c r="BC9" s="58">
        <f t="shared" si="7"/>
        <v>3</v>
      </c>
      <c r="BD9" s="58">
        <f t="shared" si="8"/>
        <v>1</v>
      </c>
      <c r="BE9" s="58">
        <f t="shared" si="9"/>
        <v>1</v>
      </c>
      <c r="BF9" s="58">
        <f t="shared" si="10"/>
        <v>2</v>
      </c>
      <c r="BG9" s="58">
        <f t="shared" si="11"/>
        <v>1</v>
      </c>
      <c r="BH9" s="58">
        <f t="shared" si="12"/>
        <v>1</v>
      </c>
      <c r="BI9" s="58">
        <f t="shared" si="13"/>
        <v>1</v>
      </c>
      <c r="BJ9" s="58">
        <f t="shared" si="14"/>
        <v>34</v>
      </c>
    </row>
    <row r="10" spans="1:62" ht="12" customHeight="1">
      <c r="A10" s="291" t="s">
        <v>32</v>
      </c>
      <c r="B10" s="293" t="s">
        <v>9</v>
      </c>
      <c r="C10" s="293" t="s">
        <v>17</v>
      </c>
      <c r="D10" s="293" t="s">
        <v>8</v>
      </c>
      <c r="E10" s="292" t="s">
        <v>7</v>
      </c>
      <c r="F10" s="293" t="s">
        <v>14</v>
      </c>
      <c r="G10" s="293" t="s">
        <v>13</v>
      </c>
      <c r="H10" s="295" t="s">
        <v>27</v>
      </c>
      <c r="I10" s="324" t="s">
        <v>7</v>
      </c>
      <c r="J10" s="293" t="s">
        <v>12</v>
      </c>
      <c r="K10" s="293" t="s">
        <v>8</v>
      </c>
      <c r="L10" s="292" t="s">
        <v>9</v>
      </c>
      <c r="M10" s="293" t="s">
        <v>16</v>
      </c>
      <c r="N10" s="293" t="s">
        <v>22</v>
      </c>
      <c r="O10" s="327" t="s">
        <v>15</v>
      </c>
      <c r="P10" s="324" t="s">
        <v>9</v>
      </c>
      <c r="Q10" s="293" t="s">
        <v>7</v>
      </c>
      <c r="R10" s="345" t="s">
        <v>18</v>
      </c>
      <c r="S10" s="292" t="s">
        <v>8</v>
      </c>
      <c r="T10" s="293" t="s">
        <v>16</v>
      </c>
      <c r="U10" s="293" t="s">
        <v>21</v>
      </c>
      <c r="V10" s="327" t="s">
        <v>20</v>
      </c>
      <c r="W10" s="325" t="s">
        <v>9</v>
      </c>
      <c r="X10" s="296" t="s">
        <v>7</v>
      </c>
      <c r="Y10" s="343" t="s">
        <v>17</v>
      </c>
      <c r="Z10" s="343" t="s">
        <v>8</v>
      </c>
      <c r="AA10" s="296" t="s">
        <v>15</v>
      </c>
      <c r="AB10" s="297" t="s">
        <v>16</v>
      </c>
      <c r="AC10" s="342" t="s">
        <v>12</v>
      </c>
      <c r="AD10" s="357" t="s">
        <v>8</v>
      </c>
      <c r="AE10" s="357" t="s">
        <v>7</v>
      </c>
      <c r="AF10" s="356" t="s">
        <v>9</v>
      </c>
      <c r="AG10" s="343" t="s">
        <v>13</v>
      </c>
      <c r="AH10" s="296" t="s">
        <v>15</v>
      </c>
      <c r="AI10" s="356" t="s">
        <v>19</v>
      </c>
      <c r="AJ10" s="210" t="s">
        <v>14</v>
      </c>
      <c r="AK10">
        <v>11</v>
      </c>
      <c r="AL10">
        <v>12</v>
      </c>
      <c r="AM10">
        <v>13</v>
      </c>
      <c r="AN10">
        <v>14</v>
      </c>
      <c r="AO10">
        <v>15</v>
      </c>
      <c r="AP10">
        <v>16</v>
      </c>
      <c r="AQ10">
        <v>17</v>
      </c>
      <c r="AR10" t="s">
        <v>23</v>
      </c>
      <c r="AS10" t="s">
        <v>33</v>
      </c>
      <c r="AT10" s="380"/>
      <c r="AV10" s="58">
        <f t="shared" si="0"/>
        <v>5</v>
      </c>
      <c r="AW10" s="58">
        <f t="shared" si="1"/>
        <v>5</v>
      </c>
      <c r="AX10" s="58">
        <f t="shared" si="2"/>
        <v>5</v>
      </c>
      <c r="AY10" s="58">
        <f t="shared" si="3"/>
        <v>2</v>
      </c>
      <c r="AZ10" s="58">
        <f t="shared" si="4"/>
        <v>2</v>
      </c>
      <c r="BA10" s="58">
        <f t="shared" si="5"/>
        <v>2</v>
      </c>
      <c r="BB10" s="58">
        <f t="shared" si="6"/>
        <v>3</v>
      </c>
      <c r="BC10" s="58">
        <f t="shared" si="7"/>
        <v>3</v>
      </c>
      <c r="BD10" s="58">
        <f t="shared" si="8"/>
        <v>1</v>
      </c>
      <c r="BE10" s="58">
        <f t="shared" si="9"/>
        <v>1</v>
      </c>
      <c r="BF10" s="58">
        <f t="shared" si="10"/>
        <v>2</v>
      </c>
      <c r="BG10" s="58">
        <f t="shared" si="11"/>
        <v>1</v>
      </c>
      <c r="BH10" s="58">
        <f t="shared" si="12"/>
        <v>1</v>
      </c>
      <c r="BI10" s="58">
        <f t="shared" si="13"/>
        <v>1</v>
      </c>
      <c r="BJ10" s="58">
        <f t="shared" si="14"/>
        <v>34</v>
      </c>
    </row>
    <row r="11" spans="1:62" ht="12" customHeight="1">
      <c r="A11" s="291" t="s">
        <v>34</v>
      </c>
      <c r="B11" s="297" t="s">
        <v>9</v>
      </c>
      <c r="C11" s="297" t="s">
        <v>7</v>
      </c>
      <c r="D11" s="297" t="s">
        <v>8</v>
      </c>
      <c r="E11" s="297" t="s">
        <v>16</v>
      </c>
      <c r="F11" s="297" t="s">
        <v>15</v>
      </c>
      <c r="G11" s="297" t="s">
        <v>22</v>
      </c>
      <c r="H11" s="295" t="s">
        <v>27</v>
      </c>
      <c r="I11" s="329" t="s">
        <v>7</v>
      </c>
      <c r="J11" s="297" t="s">
        <v>8</v>
      </c>
      <c r="K11" s="297" t="s">
        <v>9</v>
      </c>
      <c r="L11" s="297" t="s">
        <v>12</v>
      </c>
      <c r="M11" s="297" t="s">
        <v>13</v>
      </c>
      <c r="N11" s="297" t="s">
        <v>21</v>
      </c>
      <c r="O11" s="330" t="s">
        <v>19</v>
      </c>
      <c r="P11" s="329" t="s">
        <v>7</v>
      </c>
      <c r="Q11" s="297" t="s">
        <v>8</v>
      </c>
      <c r="R11" s="297" t="s">
        <v>9</v>
      </c>
      <c r="S11" s="297" t="s">
        <v>14</v>
      </c>
      <c r="T11" s="297" t="s">
        <v>20</v>
      </c>
      <c r="U11" s="297" t="s">
        <v>16</v>
      </c>
      <c r="V11" s="330" t="s">
        <v>15</v>
      </c>
      <c r="W11" s="329" t="s">
        <v>9</v>
      </c>
      <c r="X11" s="297" t="s">
        <v>7</v>
      </c>
      <c r="Y11" s="297" t="s">
        <v>8</v>
      </c>
      <c r="Z11" s="297" t="s">
        <v>15</v>
      </c>
      <c r="AA11" s="297" t="s">
        <v>17</v>
      </c>
      <c r="AB11" s="297" t="s">
        <v>18</v>
      </c>
      <c r="AC11" s="330" t="s">
        <v>14</v>
      </c>
      <c r="AD11" s="329" t="s">
        <v>7</v>
      </c>
      <c r="AE11" s="297" t="s">
        <v>9</v>
      </c>
      <c r="AF11" s="297" t="s">
        <v>12</v>
      </c>
      <c r="AG11" s="297" t="s">
        <v>8</v>
      </c>
      <c r="AH11" s="297" t="s">
        <v>17</v>
      </c>
      <c r="AI11" s="297" t="s">
        <v>16</v>
      </c>
      <c r="AJ11" s="330" t="s">
        <v>13</v>
      </c>
      <c r="AK11"/>
      <c r="AL11"/>
      <c r="AM11"/>
      <c r="AN11"/>
      <c r="AO11"/>
      <c r="AP11"/>
      <c r="AQ11"/>
      <c r="AR11"/>
      <c r="AS11"/>
      <c r="AT11" s="380"/>
      <c r="AV11" s="58">
        <f t="shared" si="0"/>
        <v>5</v>
      </c>
      <c r="AW11" s="58">
        <f t="shared" si="1"/>
        <v>5</v>
      </c>
      <c r="AX11" s="58">
        <f t="shared" si="2"/>
        <v>5</v>
      </c>
      <c r="AY11" s="58">
        <f t="shared" si="3"/>
        <v>2</v>
      </c>
      <c r="AZ11" s="58">
        <f t="shared" si="4"/>
        <v>2</v>
      </c>
      <c r="BA11" s="58">
        <f t="shared" si="5"/>
        <v>2</v>
      </c>
      <c r="BB11" s="58">
        <f t="shared" si="6"/>
        <v>3</v>
      </c>
      <c r="BC11" s="58">
        <f t="shared" si="7"/>
        <v>3</v>
      </c>
      <c r="BD11" s="58">
        <f t="shared" si="8"/>
        <v>1</v>
      </c>
      <c r="BE11" s="58">
        <f t="shared" si="9"/>
        <v>1</v>
      </c>
      <c r="BF11" s="58">
        <f t="shared" si="10"/>
        <v>2</v>
      </c>
      <c r="BG11" s="58">
        <f t="shared" si="11"/>
        <v>1</v>
      </c>
      <c r="BH11" s="58">
        <f t="shared" si="12"/>
        <v>1</v>
      </c>
      <c r="BI11" s="58">
        <f t="shared" si="13"/>
        <v>1</v>
      </c>
      <c r="BJ11" s="58">
        <f t="shared" si="14"/>
        <v>34</v>
      </c>
    </row>
    <row r="12" spans="1:62" s="88" customFormat="1" ht="12" customHeight="1">
      <c r="A12" s="298" t="s">
        <v>35</v>
      </c>
      <c r="B12" s="299"/>
      <c r="C12" s="300"/>
      <c r="D12" s="299"/>
      <c r="E12" s="301">
        <v>11</v>
      </c>
      <c r="F12" s="63"/>
      <c r="G12" s="63"/>
      <c r="H12" s="65"/>
      <c r="I12" s="97">
        <v>11</v>
      </c>
      <c r="J12" s="63"/>
      <c r="K12" s="63"/>
      <c r="L12" s="301"/>
      <c r="M12" s="63"/>
      <c r="N12" s="63"/>
      <c r="O12" s="65"/>
      <c r="P12" s="97"/>
      <c r="Q12" s="63">
        <v>11</v>
      </c>
      <c r="R12" s="63"/>
      <c r="S12" s="301"/>
      <c r="T12" s="297">
        <v>11</v>
      </c>
      <c r="U12" s="63"/>
      <c r="V12" s="65"/>
      <c r="W12" s="97"/>
      <c r="X12" s="63"/>
      <c r="Y12" s="107">
        <v>11</v>
      </c>
      <c r="Z12" s="301"/>
      <c r="AA12" s="331" t="s">
        <v>36</v>
      </c>
      <c r="AB12" s="331" t="s">
        <v>37</v>
      </c>
      <c r="AC12" s="65"/>
      <c r="AD12" s="355">
        <v>11</v>
      </c>
      <c r="AE12" s="172"/>
      <c r="AF12" s="172"/>
      <c r="AG12" s="381"/>
      <c r="AH12" s="381"/>
      <c r="AI12" s="366"/>
      <c r="AJ12" s="173"/>
      <c r="AK12" s="134">
        <f>_xlfn.COUNTIFS(B12:AJ12,"11")</f>
        <v>6</v>
      </c>
      <c r="AL12" s="134">
        <f>_xlfn.COUNTIFS(B12:AJ12,"12")</f>
        <v>0</v>
      </c>
      <c r="AM12" s="134">
        <f>_xlfn.COUNTIFS(B12:AJ12,"13")</f>
        <v>0</v>
      </c>
      <c r="AN12" s="134">
        <f>_xlfn.COUNTIFS(B12:AJ12,"14")</f>
        <v>0</v>
      </c>
      <c r="AO12" s="134">
        <f>_xlfn.COUNTIFS(B12:AJ12,"15")</f>
        <v>0</v>
      </c>
      <c r="AP12" s="134">
        <f>_xlfn.COUNTIFS(B12:AJ12,"16")</f>
        <v>0</v>
      </c>
      <c r="AQ12" s="134">
        <f>_xlfn.COUNTIFS(B12:AJ12,"17")</f>
        <v>0</v>
      </c>
      <c r="AR12" s="134">
        <f>SUM(AK12:AQ12)</f>
        <v>6</v>
      </c>
      <c r="AS12" s="134">
        <f aca="true" t="shared" si="15" ref="AS12:AS24">COUNTA(E12,L12,S12,Z12,AG12)</f>
        <v>1</v>
      </c>
      <c r="AT12" s="134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88">
        <f>SUM(BJ5:BJ11)</f>
        <v>238</v>
      </c>
    </row>
    <row r="13" spans="1:62" ht="12" customHeight="1">
      <c r="A13" s="298" t="s">
        <v>38</v>
      </c>
      <c r="B13" s="63"/>
      <c r="C13" s="107">
        <v>12</v>
      </c>
      <c r="D13" s="63"/>
      <c r="E13" s="301"/>
      <c r="F13" s="63"/>
      <c r="G13" s="63"/>
      <c r="H13" s="65"/>
      <c r="I13" s="97">
        <v>12</v>
      </c>
      <c r="J13" s="63"/>
      <c r="K13" s="63"/>
      <c r="L13" s="301"/>
      <c r="M13" s="63"/>
      <c r="N13" s="63"/>
      <c r="O13" s="323"/>
      <c r="P13" s="97"/>
      <c r="Q13" s="63"/>
      <c r="R13" s="63">
        <v>12</v>
      </c>
      <c r="S13" s="301"/>
      <c r="T13" s="297"/>
      <c r="U13" s="63"/>
      <c r="V13" s="65"/>
      <c r="W13" s="97"/>
      <c r="X13" s="63"/>
      <c r="Y13" s="63"/>
      <c r="Z13" s="301">
        <v>12</v>
      </c>
      <c r="AA13" s="331" t="s">
        <v>36</v>
      </c>
      <c r="AB13" s="331" t="s">
        <v>37</v>
      </c>
      <c r="AC13" s="65"/>
      <c r="AD13" s="355">
        <v>12</v>
      </c>
      <c r="AE13" s="172"/>
      <c r="AF13" s="172"/>
      <c r="AG13" s="381"/>
      <c r="AH13" s="381"/>
      <c r="AI13" s="172"/>
      <c r="AJ13" s="173">
        <v>12</v>
      </c>
      <c r="AK13" s="134">
        <f aca="true" t="shared" si="16" ref="AK13:AK34">_xlfn.COUNTIFS(B13:AJ13,"11")</f>
        <v>0</v>
      </c>
      <c r="AL13" s="134">
        <f aca="true" t="shared" si="17" ref="AL13:AL24">_xlfn.COUNTIFS(B13:AJ13,"12")</f>
        <v>6</v>
      </c>
      <c r="AM13" s="134">
        <f aca="true" t="shared" si="18" ref="AM13:AM24">_xlfn.COUNTIFS(B13:AJ13,"13")</f>
        <v>0</v>
      </c>
      <c r="AN13" s="134">
        <f aca="true" t="shared" si="19" ref="AN13:AN24">_xlfn.COUNTIFS(B13:AJ13,"14")</f>
        <v>0</v>
      </c>
      <c r="AO13" s="134">
        <f aca="true" t="shared" si="20" ref="AO13:AO24">_xlfn.COUNTIFS(B13:AJ13,"15")</f>
        <v>0</v>
      </c>
      <c r="AP13" s="134">
        <f aca="true" t="shared" si="21" ref="AP13:AP24">_xlfn.COUNTIFS(B13:AJ13,"16")</f>
        <v>0</v>
      </c>
      <c r="AQ13" s="134">
        <f aca="true" t="shared" si="22" ref="AQ13:AQ43">_xlfn.COUNTIFS(B13:AJ13,"17")</f>
        <v>0</v>
      </c>
      <c r="AR13" s="134">
        <f aca="true" t="shared" si="23" ref="AR13:AR43">SUM(AK13:AQ13)</f>
        <v>6</v>
      </c>
      <c r="AS13" s="134">
        <f t="shared" si="15"/>
        <v>1</v>
      </c>
      <c r="AT13" s="134"/>
      <c r="AV13" s="58">
        <f>SUM(AV5:AV11)</f>
        <v>35</v>
      </c>
      <c r="AW13" s="58">
        <f aca="true" t="shared" si="24" ref="AW13:BI13">SUM(AW5:AW11)</f>
        <v>35</v>
      </c>
      <c r="AX13" s="58">
        <f t="shared" si="24"/>
        <v>35</v>
      </c>
      <c r="AY13" s="58">
        <f t="shared" si="24"/>
        <v>14</v>
      </c>
      <c r="AZ13" s="58">
        <f t="shared" si="24"/>
        <v>14</v>
      </c>
      <c r="BA13" s="58">
        <f t="shared" si="24"/>
        <v>14</v>
      </c>
      <c r="BB13" s="58">
        <f t="shared" si="24"/>
        <v>21</v>
      </c>
      <c r="BC13" s="58">
        <f t="shared" si="24"/>
        <v>21</v>
      </c>
      <c r="BD13" s="58">
        <f t="shared" si="24"/>
        <v>7</v>
      </c>
      <c r="BE13" s="58">
        <f t="shared" si="24"/>
        <v>7</v>
      </c>
      <c r="BF13" s="58">
        <f t="shared" si="24"/>
        <v>14</v>
      </c>
      <c r="BG13" s="58">
        <f t="shared" si="24"/>
        <v>7</v>
      </c>
      <c r="BH13" s="58">
        <f t="shared" si="24"/>
        <v>7</v>
      </c>
      <c r="BI13" s="58">
        <f t="shared" si="24"/>
        <v>7</v>
      </c>
      <c r="BJ13" s="58">
        <f>SUM(AV13:BI13)</f>
        <v>238</v>
      </c>
    </row>
    <row r="14" spans="1:46" ht="12" customHeight="1">
      <c r="A14" s="298" t="s">
        <v>39</v>
      </c>
      <c r="B14" s="63">
        <v>14</v>
      </c>
      <c r="C14" s="63"/>
      <c r="D14" s="63">
        <v>13</v>
      </c>
      <c r="E14" s="301"/>
      <c r="F14" s="302"/>
      <c r="G14" s="63"/>
      <c r="H14" s="65"/>
      <c r="I14" s="97"/>
      <c r="J14" s="63">
        <v>14</v>
      </c>
      <c r="K14" s="63"/>
      <c r="L14" s="301">
        <v>13</v>
      </c>
      <c r="M14" s="63"/>
      <c r="N14" s="63">
        <v>13</v>
      </c>
      <c r="O14" s="65">
        <v>14</v>
      </c>
      <c r="P14" s="97">
        <v>13</v>
      </c>
      <c r="Q14" s="346"/>
      <c r="R14" s="63"/>
      <c r="S14" s="301">
        <v>14</v>
      </c>
      <c r="T14" s="297"/>
      <c r="U14" s="309"/>
      <c r="V14" s="65"/>
      <c r="W14" s="97">
        <v>13</v>
      </c>
      <c r="X14" s="63">
        <v>14</v>
      </c>
      <c r="Y14" s="346"/>
      <c r="Z14" s="301"/>
      <c r="AA14" s="331" t="s">
        <v>36</v>
      </c>
      <c r="AB14" s="331" t="s">
        <v>37</v>
      </c>
      <c r="AC14" s="308"/>
      <c r="AD14" s="355">
        <v>13</v>
      </c>
      <c r="AE14" s="172"/>
      <c r="AF14" s="172">
        <v>14</v>
      </c>
      <c r="AG14" s="381"/>
      <c r="AH14" s="381"/>
      <c r="AI14" s="172"/>
      <c r="AJ14" s="173"/>
      <c r="AK14" s="134">
        <f t="shared" si="16"/>
        <v>0</v>
      </c>
      <c r="AL14" s="134">
        <f t="shared" si="17"/>
        <v>0</v>
      </c>
      <c r="AM14" s="134">
        <f t="shared" si="18"/>
        <v>6</v>
      </c>
      <c r="AN14" s="134">
        <f t="shared" si="19"/>
        <v>6</v>
      </c>
      <c r="AO14" s="134">
        <f t="shared" si="20"/>
        <v>0</v>
      </c>
      <c r="AP14" s="134">
        <f t="shared" si="21"/>
        <v>0</v>
      </c>
      <c r="AQ14" s="134">
        <f t="shared" si="22"/>
        <v>0</v>
      </c>
      <c r="AR14" s="134">
        <f t="shared" si="23"/>
        <v>12</v>
      </c>
      <c r="AS14" s="134">
        <f t="shared" si="15"/>
        <v>2</v>
      </c>
      <c r="AT14" s="134"/>
    </row>
    <row r="15" spans="1:46" ht="12" customHeight="1">
      <c r="A15" s="298" t="s">
        <v>40</v>
      </c>
      <c r="B15" s="63"/>
      <c r="C15" s="63">
        <v>15</v>
      </c>
      <c r="D15" s="63"/>
      <c r="E15" s="301">
        <v>16</v>
      </c>
      <c r="F15" s="63"/>
      <c r="G15" s="63"/>
      <c r="H15" s="65"/>
      <c r="I15" s="97">
        <v>16</v>
      </c>
      <c r="J15" s="63"/>
      <c r="K15" s="63"/>
      <c r="L15" s="301">
        <v>15</v>
      </c>
      <c r="M15" s="63"/>
      <c r="N15" s="63"/>
      <c r="O15" s="123">
        <v>15</v>
      </c>
      <c r="P15" s="97">
        <v>15</v>
      </c>
      <c r="Q15" s="347">
        <v>16</v>
      </c>
      <c r="R15" s="63"/>
      <c r="S15" s="301"/>
      <c r="T15" s="297"/>
      <c r="U15" s="309">
        <v>16</v>
      </c>
      <c r="V15" s="308"/>
      <c r="W15" s="97"/>
      <c r="X15" s="63">
        <v>16</v>
      </c>
      <c r="Y15" s="347">
        <v>15</v>
      </c>
      <c r="Z15" s="301"/>
      <c r="AA15" s="331" t="s">
        <v>36</v>
      </c>
      <c r="AB15" s="331" t="s">
        <v>37</v>
      </c>
      <c r="AC15" s="65"/>
      <c r="AD15" s="355"/>
      <c r="AE15" s="172">
        <v>16</v>
      </c>
      <c r="AF15" s="315"/>
      <c r="AG15" s="382"/>
      <c r="AH15" s="381">
        <v>15</v>
      </c>
      <c r="AI15" s="172"/>
      <c r="AJ15" s="173"/>
      <c r="AK15" s="134">
        <f t="shared" si="16"/>
        <v>0</v>
      </c>
      <c r="AL15" s="134">
        <f t="shared" si="17"/>
        <v>0</v>
      </c>
      <c r="AM15" s="134">
        <f t="shared" si="18"/>
        <v>0</v>
      </c>
      <c r="AN15" s="134">
        <f t="shared" si="19"/>
        <v>0</v>
      </c>
      <c r="AO15" s="134">
        <f t="shared" si="20"/>
        <v>6</v>
      </c>
      <c r="AP15" s="134">
        <f t="shared" si="21"/>
        <v>6</v>
      </c>
      <c r="AQ15" s="134">
        <f t="shared" si="22"/>
        <v>0</v>
      </c>
      <c r="AR15" s="134">
        <f t="shared" si="23"/>
        <v>12</v>
      </c>
      <c r="AS15" s="134">
        <f t="shared" si="15"/>
        <v>2</v>
      </c>
      <c r="AT15" s="134"/>
    </row>
    <row r="16" spans="1:46" ht="12" customHeight="1">
      <c r="A16" s="298" t="s">
        <v>41</v>
      </c>
      <c r="B16" s="63"/>
      <c r="C16" s="63">
        <v>17</v>
      </c>
      <c r="D16" s="63"/>
      <c r="E16" s="63"/>
      <c r="F16" s="63"/>
      <c r="G16" s="63"/>
      <c r="H16" s="65"/>
      <c r="I16" s="97">
        <v>17</v>
      </c>
      <c r="J16" s="63"/>
      <c r="K16" s="63"/>
      <c r="L16" s="63"/>
      <c r="M16" s="63"/>
      <c r="N16" s="63">
        <v>17</v>
      </c>
      <c r="O16" s="65"/>
      <c r="P16" s="97">
        <v>17</v>
      </c>
      <c r="Q16" s="63"/>
      <c r="R16" s="63"/>
      <c r="S16" s="63"/>
      <c r="T16" s="297"/>
      <c r="U16" s="331"/>
      <c r="V16" s="65"/>
      <c r="W16" s="97"/>
      <c r="X16" s="63">
        <v>17</v>
      </c>
      <c r="Y16" s="63"/>
      <c r="Z16" s="63"/>
      <c r="AA16" s="346"/>
      <c r="AB16" s="63"/>
      <c r="AC16" s="65"/>
      <c r="AD16" s="355">
        <v>17</v>
      </c>
      <c r="AE16" s="172"/>
      <c r="AF16" s="172"/>
      <c r="AG16" s="172"/>
      <c r="AH16" s="172"/>
      <c r="AI16" s="172"/>
      <c r="AJ16" s="173"/>
      <c r="AK16" s="134">
        <f t="shared" si="16"/>
        <v>0</v>
      </c>
      <c r="AL16" s="134">
        <f t="shared" si="17"/>
        <v>0</v>
      </c>
      <c r="AM16" s="134">
        <f t="shared" si="18"/>
        <v>0</v>
      </c>
      <c r="AN16" s="134">
        <f t="shared" si="19"/>
        <v>0</v>
      </c>
      <c r="AO16" s="134">
        <f t="shared" si="20"/>
        <v>0</v>
      </c>
      <c r="AP16" s="134">
        <f t="shared" si="21"/>
        <v>0</v>
      </c>
      <c r="AQ16" s="134">
        <f t="shared" si="22"/>
        <v>6</v>
      </c>
      <c r="AR16" s="134">
        <f t="shared" si="23"/>
        <v>6</v>
      </c>
      <c r="AS16" s="134">
        <f t="shared" si="15"/>
        <v>0</v>
      </c>
      <c r="AT16" s="134"/>
    </row>
    <row r="17" spans="1:46" ht="12" customHeight="1">
      <c r="A17" s="303" t="s">
        <v>42</v>
      </c>
      <c r="B17" s="63">
        <v>11</v>
      </c>
      <c r="C17" s="63"/>
      <c r="D17" s="63"/>
      <c r="E17" s="63">
        <v>12</v>
      </c>
      <c r="F17" s="63"/>
      <c r="G17" s="63"/>
      <c r="H17" s="65"/>
      <c r="I17" s="97"/>
      <c r="J17" s="63">
        <v>12</v>
      </c>
      <c r="K17" s="63">
        <v>11</v>
      </c>
      <c r="L17" s="63"/>
      <c r="M17" s="63"/>
      <c r="N17" s="63"/>
      <c r="O17" s="65"/>
      <c r="P17" s="97">
        <v>12</v>
      </c>
      <c r="Q17" s="63"/>
      <c r="R17" s="63"/>
      <c r="S17" s="63">
        <v>11</v>
      </c>
      <c r="T17" s="331" t="s">
        <v>36</v>
      </c>
      <c r="U17" s="331" t="s">
        <v>37</v>
      </c>
      <c r="V17" s="65"/>
      <c r="W17" s="97">
        <v>12</v>
      </c>
      <c r="X17" s="63">
        <v>11</v>
      </c>
      <c r="Y17" s="63"/>
      <c r="Z17" s="63"/>
      <c r="AA17" s="63"/>
      <c r="AB17" s="63">
        <v>12</v>
      </c>
      <c r="AC17" s="65"/>
      <c r="AD17" s="355"/>
      <c r="AE17" s="172">
        <v>11</v>
      </c>
      <c r="AF17" s="172">
        <v>12</v>
      </c>
      <c r="AG17" s="172"/>
      <c r="AH17" s="172"/>
      <c r="AI17" s="172">
        <v>11</v>
      </c>
      <c r="AJ17" s="173"/>
      <c r="AK17" s="134">
        <f t="shared" si="16"/>
        <v>6</v>
      </c>
      <c r="AL17" s="134">
        <f t="shared" si="17"/>
        <v>6</v>
      </c>
      <c r="AM17" s="134">
        <f t="shared" si="18"/>
        <v>0</v>
      </c>
      <c r="AN17" s="134">
        <f t="shared" si="19"/>
        <v>0</v>
      </c>
      <c r="AO17" s="134">
        <f t="shared" si="20"/>
        <v>0</v>
      </c>
      <c r="AP17" s="134">
        <f t="shared" si="21"/>
        <v>0</v>
      </c>
      <c r="AQ17" s="134">
        <f t="shared" si="22"/>
        <v>0</v>
      </c>
      <c r="AR17" s="134">
        <f t="shared" si="23"/>
        <v>12</v>
      </c>
      <c r="AS17" s="134">
        <f t="shared" si="15"/>
        <v>2</v>
      </c>
      <c r="AT17" s="134"/>
    </row>
    <row r="18" spans="1:46" ht="12" customHeight="1">
      <c r="A18" s="303" t="s">
        <v>43</v>
      </c>
      <c r="B18" s="63">
        <v>13</v>
      </c>
      <c r="C18" s="63"/>
      <c r="D18" s="63"/>
      <c r="E18" s="301">
        <v>14</v>
      </c>
      <c r="F18" s="63"/>
      <c r="G18" s="63"/>
      <c r="H18" s="65"/>
      <c r="I18" s="97"/>
      <c r="J18" s="63">
        <v>13</v>
      </c>
      <c r="K18" s="63">
        <v>14</v>
      </c>
      <c r="L18" s="301"/>
      <c r="M18" s="309"/>
      <c r="N18" s="309"/>
      <c r="O18" s="65"/>
      <c r="P18" s="97"/>
      <c r="Q18" s="63">
        <v>13</v>
      </c>
      <c r="R18" s="63">
        <v>14</v>
      </c>
      <c r="S18" s="301"/>
      <c r="T18" s="331" t="s">
        <v>36</v>
      </c>
      <c r="U18" s="331" t="s">
        <v>37</v>
      </c>
      <c r="V18" s="65"/>
      <c r="W18" s="97">
        <v>14</v>
      </c>
      <c r="X18" s="63"/>
      <c r="Y18" s="63">
        <v>13</v>
      </c>
      <c r="Z18" s="301"/>
      <c r="AA18" s="63"/>
      <c r="AB18" s="63"/>
      <c r="AC18" s="123">
        <v>14</v>
      </c>
      <c r="AD18" s="355">
        <v>14</v>
      </c>
      <c r="AE18" s="172"/>
      <c r="AF18" s="359">
        <v>13</v>
      </c>
      <c r="AG18" s="383"/>
      <c r="AH18" s="381">
        <v>13</v>
      </c>
      <c r="AI18" s="172"/>
      <c r="AJ18" s="173"/>
      <c r="AK18" s="134">
        <f t="shared" si="16"/>
        <v>0</v>
      </c>
      <c r="AL18" s="134">
        <f t="shared" si="17"/>
        <v>0</v>
      </c>
      <c r="AM18" s="134">
        <f t="shared" si="18"/>
        <v>6</v>
      </c>
      <c r="AN18" s="134">
        <f t="shared" si="19"/>
        <v>6</v>
      </c>
      <c r="AO18" s="134">
        <f t="shared" si="20"/>
        <v>0</v>
      </c>
      <c r="AP18" s="134">
        <f t="shared" si="21"/>
        <v>0</v>
      </c>
      <c r="AQ18" s="134">
        <f t="shared" si="22"/>
        <v>0</v>
      </c>
      <c r="AR18" s="134">
        <f t="shared" si="23"/>
        <v>12</v>
      </c>
      <c r="AS18" s="134">
        <f t="shared" si="15"/>
        <v>1</v>
      </c>
      <c r="AT18" s="134"/>
    </row>
    <row r="19" spans="1:48" s="59" customFormat="1" ht="12" customHeight="1">
      <c r="A19" s="298" t="s">
        <v>44</v>
      </c>
      <c r="B19" s="63"/>
      <c r="C19" s="63"/>
      <c r="D19" s="63">
        <v>16</v>
      </c>
      <c r="E19" s="301"/>
      <c r="F19" s="63"/>
      <c r="G19" s="63"/>
      <c r="H19" s="65"/>
      <c r="I19" s="97"/>
      <c r="J19" s="63"/>
      <c r="K19" s="63">
        <v>16</v>
      </c>
      <c r="L19" s="301"/>
      <c r="M19" s="309"/>
      <c r="N19" s="309">
        <v>16</v>
      </c>
      <c r="O19" s="65"/>
      <c r="P19" s="97"/>
      <c r="Q19" s="63"/>
      <c r="R19" s="63"/>
      <c r="S19" s="301">
        <v>16</v>
      </c>
      <c r="T19" s="331" t="s">
        <v>36</v>
      </c>
      <c r="U19" s="331" t="s">
        <v>37</v>
      </c>
      <c r="V19" s="65"/>
      <c r="W19" s="97"/>
      <c r="X19" s="63"/>
      <c r="Y19" s="63"/>
      <c r="Z19" s="301">
        <v>16</v>
      </c>
      <c r="AA19" s="63"/>
      <c r="AB19" s="63"/>
      <c r="AC19" s="65"/>
      <c r="AD19" s="355">
        <v>16</v>
      </c>
      <c r="AE19" s="172"/>
      <c r="AF19" s="172"/>
      <c r="AG19" s="381"/>
      <c r="AH19" s="381"/>
      <c r="AI19" s="172"/>
      <c r="AJ19" s="173"/>
      <c r="AK19" s="134">
        <f t="shared" si="16"/>
        <v>0</v>
      </c>
      <c r="AL19" s="134">
        <f t="shared" si="17"/>
        <v>0</v>
      </c>
      <c r="AM19" s="134">
        <f t="shared" si="18"/>
        <v>0</v>
      </c>
      <c r="AN19" s="134">
        <f t="shared" si="19"/>
        <v>0</v>
      </c>
      <c r="AO19" s="134">
        <f t="shared" si="20"/>
        <v>0</v>
      </c>
      <c r="AP19" s="134">
        <f t="shared" si="21"/>
        <v>6</v>
      </c>
      <c r="AQ19" s="134">
        <f t="shared" si="22"/>
        <v>0</v>
      </c>
      <c r="AR19" s="134">
        <f t="shared" si="23"/>
        <v>6</v>
      </c>
      <c r="AS19" s="134">
        <f t="shared" si="15"/>
        <v>2</v>
      </c>
      <c r="AT19" s="134"/>
      <c r="AU19" s="58"/>
      <c r="AV19" s="58"/>
    </row>
    <row r="20" spans="1:46" ht="12" customHeight="1">
      <c r="A20" s="298" t="s">
        <v>45</v>
      </c>
      <c r="B20" s="63">
        <v>15</v>
      </c>
      <c r="C20" s="63"/>
      <c r="D20" s="63"/>
      <c r="E20" s="63"/>
      <c r="F20" s="63"/>
      <c r="G20" s="63"/>
      <c r="H20" s="65"/>
      <c r="I20" s="97"/>
      <c r="J20" s="63">
        <v>15</v>
      </c>
      <c r="K20" s="63"/>
      <c r="L20" s="63"/>
      <c r="M20" s="63"/>
      <c r="N20" s="63"/>
      <c r="O20" s="65"/>
      <c r="P20" s="97"/>
      <c r="Q20" s="63"/>
      <c r="R20" s="63">
        <v>15</v>
      </c>
      <c r="S20" s="63"/>
      <c r="T20" s="331" t="s">
        <v>36</v>
      </c>
      <c r="U20" s="331" t="s">
        <v>37</v>
      </c>
      <c r="V20" s="65">
        <v>15</v>
      </c>
      <c r="W20" s="97">
        <v>15</v>
      </c>
      <c r="X20" s="63"/>
      <c r="Y20" s="63"/>
      <c r="Z20" s="63"/>
      <c r="AA20" s="63"/>
      <c r="AB20" s="63"/>
      <c r="AC20" s="65"/>
      <c r="AD20" s="355"/>
      <c r="AE20" s="172"/>
      <c r="AF20" s="172">
        <v>15</v>
      </c>
      <c r="AG20" s="172"/>
      <c r="AH20" s="172"/>
      <c r="AI20" s="172"/>
      <c r="AJ20" s="173"/>
      <c r="AK20" s="134">
        <f t="shared" si="16"/>
        <v>0</v>
      </c>
      <c r="AL20" s="134">
        <f t="shared" si="17"/>
        <v>0</v>
      </c>
      <c r="AM20" s="134">
        <f t="shared" si="18"/>
        <v>0</v>
      </c>
      <c r="AN20" s="134">
        <f t="shared" si="19"/>
        <v>0</v>
      </c>
      <c r="AO20" s="134">
        <f t="shared" si="20"/>
        <v>6</v>
      </c>
      <c r="AP20" s="134">
        <f t="shared" si="21"/>
        <v>0</v>
      </c>
      <c r="AQ20" s="134">
        <f t="shared" si="22"/>
        <v>0</v>
      </c>
      <c r="AR20" s="134">
        <f t="shared" si="23"/>
        <v>6</v>
      </c>
      <c r="AS20" s="134">
        <f t="shared" si="15"/>
        <v>0</v>
      </c>
      <c r="AT20" s="393"/>
    </row>
    <row r="21" spans="1:46" ht="12" customHeight="1">
      <c r="A21" s="303" t="s">
        <v>46</v>
      </c>
      <c r="B21" s="63"/>
      <c r="C21" s="63"/>
      <c r="D21" s="63">
        <v>17</v>
      </c>
      <c r="E21" s="63"/>
      <c r="F21" s="63"/>
      <c r="G21" s="63">
        <v>17</v>
      </c>
      <c r="H21" s="65"/>
      <c r="I21" s="97"/>
      <c r="J21" s="63">
        <v>17</v>
      </c>
      <c r="K21" s="63"/>
      <c r="L21" s="63"/>
      <c r="M21" s="63"/>
      <c r="N21" s="63"/>
      <c r="O21" s="65"/>
      <c r="P21" s="97"/>
      <c r="Q21" s="63">
        <v>17</v>
      </c>
      <c r="R21" s="63"/>
      <c r="S21" s="63"/>
      <c r="T21" s="331" t="s">
        <v>36</v>
      </c>
      <c r="U21" s="331" t="s">
        <v>37</v>
      </c>
      <c r="V21" s="65"/>
      <c r="W21" s="97"/>
      <c r="X21" s="63"/>
      <c r="Y21" s="63">
        <v>17</v>
      </c>
      <c r="Z21" s="63"/>
      <c r="AA21" s="63"/>
      <c r="AB21" s="63"/>
      <c r="AC21" s="65"/>
      <c r="AD21" s="355"/>
      <c r="AE21" s="172"/>
      <c r="AF21" s="172"/>
      <c r="AG21" s="172">
        <v>17</v>
      </c>
      <c r="AH21" s="172"/>
      <c r="AI21" s="172"/>
      <c r="AJ21" s="173"/>
      <c r="AK21" s="134">
        <f t="shared" si="16"/>
        <v>0</v>
      </c>
      <c r="AL21" s="134">
        <f t="shared" si="17"/>
        <v>0</v>
      </c>
      <c r="AM21" s="134">
        <f t="shared" si="18"/>
        <v>0</v>
      </c>
      <c r="AN21" s="134">
        <f t="shared" si="19"/>
        <v>0</v>
      </c>
      <c r="AO21" s="134">
        <f t="shared" si="20"/>
        <v>0</v>
      </c>
      <c r="AP21" s="134">
        <f t="shared" si="21"/>
        <v>0</v>
      </c>
      <c r="AQ21" s="134">
        <f t="shared" si="22"/>
        <v>6</v>
      </c>
      <c r="AR21" s="134">
        <f t="shared" si="23"/>
        <v>6</v>
      </c>
      <c r="AS21" s="134">
        <f t="shared" si="15"/>
        <v>1</v>
      </c>
      <c r="AT21" s="134"/>
    </row>
    <row r="22" spans="1:46" ht="12" customHeight="1">
      <c r="A22" s="303" t="s">
        <v>47</v>
      </c>
      <c r="B22" s="63"/>
      <c r="C22" s="63">
        <v>11</v>
      </c>
      <c r="D22" s="63"/>
      <c r="E22" s="63"/>
      <c r="F22" s="63"/>
      <c r="G22" s="63"/>
      <c r="H22" s="65"/>
      <c r="I22" s="97"/>
      <c r="J22" s="63">
        <v>11</v>
      </c>
      <c r="K22" s="63"/>
      <c r="L22" s="63"/>
      <c r="M22" s="331" t="s">
        <v>36</v>
      </c>
      <c r="N22" s="331" t="s">
        <v>37</v>
      </c>
      <c r="O22" s="65"/>
      <c r="P22" s="97">
        <v>11</v>
      </c>
      <c r="Q22" s="63"/>
      <c r="R22" s="63"/>
      <c r="S22" s="63"/>
      <c r="T22" s="297"/>
      <c r="U22" s="63"/>
      <c r="V22" s="65"/>
      <c r="W22" s="97">
        <v>11</v>
      </c>
      <c r="X22" s="63"/>
      <c r="Y22" s="63"/>
      <c r="Z22" s="63"/>
      <c r="AA22" s="63"/>
      <c r="AB22" s="63"/>
      <c r="AC22" s="65"/>
      <c r="AD22" s="355"/>
      <c r="AE22" s="172"/>
      <c r="AF22" s="172"/>
      <c r="AG22" s="172">
        <v>11</v>
      </c>
      <c r="AH22" s="172"/>
      <c r="AI22" s="172"/>
      <c r="AJ22" s="173"/>
      <c r="AK22" s="134">
        <f t="shared" si="16"/>
        <v>5</v>
      </c>
      <c r="AL22" s="134">
        <f t="shared" si="17"/>
        <v>0</v>
      </c>
      <c r="AM22" s="134">
        <f t="shared" si="18"/>
        <v>0</v>
      </c>
      <c r="AN22" s="134">
        <f t="shared" si="19"/>
        <v>0</v>
      </c>
      <c r="AO22" s="134">
        <f t="shared" si="20"/>
        <v>0</v>
      </c>
      <c r="AP22" s="134">
        <f t="shared" si="21"/>
        <v>0</v>
      </c>
      <c r="AQ22" s="134">
        <f t="shared" si="22"/>
        <v>0</v>
      </c>
      <c r="AR22" s="134">
        <f t="shared" si="23"/>
        <v>5</v>
      </c>
      <c r="AS22" s="134">
        <f t="shared" si="15"/>
        <v>1</v>
      </c>
      <c r="AT22" s="134"/>
    </row>
    <row r="23" spans="1:46" ht="12" customHeight="1">
      <c r="A23" s="304" t="s">
        <v>48</v>
      </c>
      <c r="B23" s="63">
        <v>12</v>
      </c>
      <c r="C23" s="304"/>
      <c r="D23" s="63"/>
      <c r="E23" s="301"/>
      <c r="F23" s="63"/>
      <c r="G23" s="63"/>
      <c r="H23" s="65"/>
      <c r="I23" s="97"/>
      <c r="J23" s="63"/>
      <c r="K23" s="63"/>
      <c r="L23" s="301">
        <v>12</v>
      </c>
      <c r="M23" s="331" t="s">
        <v>36</v>
      </c>
      <c r="N23" s="331" t="s">
        <v>37</v>
      </c>
      <c r="O23" s="65"/>
      <c r="P23" s="97"/>
      <c r="Q23" s="63">
        <v>12</v>
      </c>
      <c r="R23" s="121"/>
      <c r="S23" s="301"/>
      <c r="T23" s="297"/>
      <c r="U23" s="63"/>
      <c r="V23" s="65"/>
      <c r="W23" s="97"/>
      <c r="X23" s="63">
        <v>12</v>
      </c>
      <c r="Y23" s="63"/>
      <c r="Z23" s="301"/>
      <c r="AA23" s="63"/>
      <c r="AB23" s="63"/>
      <c r="AC23" s="65"/>
      <c r="AD23" s="355"/>
      <c r="AE23" s="172">
        <v>12</v>
      </c>
      <c r="AF23" s="172"/>
      <c r="AG23" s="384"/>
      <c r="AH23" s="382"/>
      <c r="AI23" s="315"/>
      <c r="AJ23" s="173"/>
      <c r="AK23" s="134">
        <f t="shared" si="16"/>
        <v>0</v>
      </c>
      <c r="AL23" s="134">
        <f t="shared" si="17"/>
        <v>5</v>
      </c>
      <c r="AM23" s="134">
        <f t="shared" si="18"/>
        <v>0</v>
      </c>
      <c r="AN23" s="134">
        <f t="shared" si="19"/>
        <v>0</v>
      </c>
      <c r="AO23" s="134">
        <f t="shared" si="20"/>
        <v>0</v>
      </c>
      <c r="AP23" s="134">
        <f t="shared" si="21"/>
        <v>0</v>
      </c>
      <c r="AQ23" s="134">
        <f t="shared" si="22"/>
        <v>0</v>
      </c>
      <c r="AR23" s="134">
        <f t="shared" si="23"/>
        <v>5</v>
      </c>
      <c r="AS23" s="134">
        <f t="shared" si="15"/>
        <v>1</v>
      </c>
      <c r="AT23" s="134"/>
    </row>
    <row r="24" spans="1:46" ht="12" customHeight="1">
      <c r="A24" s="304" t="s">
        <v>49</v>
      </c>
      <c r="B24" s="63"/>
      <c r="C24" s="63"/>
      <c r="D24" s="63"/>
      <c r="E24" s="63">
        <v>13</v>
      </c>
      <c r="F24" s="63"/>
      <c r="G24" s="63"/>
      <c r="H24" s="65"/>
      <c r="I24" s="97">
        <v>13</v>
      </c>
      <c r="J24" s="63"/>
      <c r="K24" s="63"/>
      <c r="L24" s="63"/>
      <c r="M24" s="331" t="s">
        <v>36</v>
      </c>
      <c r="N24" s="331" t="s">
        <v>37</v>
      </c>
      <c r="O24" s="65"/>
      <c r="P24" s="97"/>
      <c r="Q24" s="63"/>
      <c r="R24" s="63">
        <v>13</v>
      </c>
      <c r="S24" s="63"/>
      <c r="T24" s="297"/>
      <c r="U24" s="63"/>
      <c r="V24" s="65"/>
      <c r="W24" s="97"/>
      <c r="X24" s="63">
        <v>13</v>
      </c>
      <c r="Y24" s="63"/>
      <c r="Z24" s="63"/>
      <c r="AA24" s="63"/>
      <c r="AB24" s="63"/>
      <c r="AC24" s="65"/>
      <c r="AD24" s="355"/>
      <c r="AE24" s="172">
        <v>13</v>
      </c>
      <c r="AF24" s="172"/>
      <c r="AG24" s="172"/>
      <c r="AH24" s="172"/>
      <c r="AI24" s="172"/>
      <c r="AJ24" s="173"/>
      <c r="AK24" s="134">
        <f t="shared" si="16"/>
        <v>0</v>
      </c>
      <c r="AL24" s="134">
        <f t="shared" si="17"/>
        <v>0</v>
      </c>
      <c r="AM24" s="134">
        <f t="shared" si="18"/>
        <v>5</v>
      </c>
      <c r="AN24" s="134">
        <f t="shared" si="19"/>
        <v>0</v>
      </c>
      <c r="AO24" s="134">
        <f t="shared" si="20"/>
        <v>0</v>
      </c>
      <c r="AP24" s="134">
        <f t="shared" si="21"/>
        <v>0</v>
      </c>
      <c r="AQ24" s="134">
        <f t="shared" si="22"/>
        <v>0</v>
      </c>
      <c r="AR24" s="134">
        <f t="shared" si="23"/>
        <v>5</v>
      </c>
      <c r="AS24" s="134">
        <f t="shared" si="15"/>
        <v>1</v>
      </c>
      <c r="AT24" s="134"/>
    </row>
    <row r="25" spans="1:46" ht="12" customHeight="1">
      <c r="A25" s="304" t="s">
        <v>50</v>
      </c>
      <c r="B25" s="29">
        <v>16</v>
      </c>
      <c r="C25" s="29"/>
      <c r="D25" s="29"/>
      <c r="E25" s="305"/>
      <c r="F25" s="29"/>
      <c r="G25" s="29"/>
      <c r="H25" s="30"/>
      <c r="I25" s="332"/>
      <c r="J25" s="29"/>
      <c r="K25" s="29"/>
      <c r="L25" s="305">
        <v>16</v>
      </c>
      <c r="M25" s="331" t="s">
        <v>36</v>
      </c>
      <c r="N25" s="331" t="s">
        <v>37</v>
      </c>
      <c r="O25" s="30"/>
      <c r="P25" s="332">
        <v>16</v>
      </c>
      <c r="Q25" s="29"/>
      <c r="R25" s="29"/>
      <c r="S25" s="305"/>
      <c r="T25" s="297"/>
      <c r="U25" s="66"/>
      <c r="V25" s="30"/>
      <c r="W25" s="332">
        <v>16</v>
      </c>
      <c r="X25" s="29"/>
      <c r="Y25" s="29"/>
      <c r="Z25" s="305"/>
      <c r="AA25" s="29"/>
      <c r="AB25" s="29"/>
      <c r="AC25" s="30"/>
      <c r="AD25" s="360"/>
      <c r="AE25" s="41"/>
      <c r="AF25" s="41">
        <v>16</v>
      </c>
      <c r="AG25" s="385"/>
      <c r="AH25" s="382"/>
      <c r="AI25" s="315"/>
      <c r="AJ25" s="44"/>
      <c r="AK25" s="134">
        <f t="shared" si="16"/>
        <v>0</v>
      </c>
      <c r="AL25" s="134">
        <f aca="true" t="shared" si="25" ref="AL25:AL43">_xlfn.COUNTIFS(B25:AJ25,"12")</f>
        <v>0</v>
      </c>
      <c r="AM25" s="134">
        <f aca="true" t="shared" si="26" ref="AM25:AM43">_xlfn.COUNTIFS(B25:AJ25,"13")</f>
        <v>0</v>
      </c>
      <c r="AN25" s="134">
        <f aca="true" t="shared" si="27" ref="AN25:AN43">_xlfn.COUNTIFS(B25:AJ25,"14")</f>
        <v>0</v>
      </c>
      <c r="AO25" s="134">
        <f aca="true" t="shared" si="28" ref="AO25:AO43">_xlfn.COUNTIFS(B25:AJ25,"15")</f>
        <v>0</v>
      </c>
      <c r="AP25" s="134">
        <f aca="true" t="shared" si="29" ref="AP25:AP43">_xlfn.COUNTIFS(B25:AJ25,"16")</f>
        <v>5</v>
      </c>
      <c r="AQ25" s="134">
        <f t="shared" si="22"/>
        <v>0</v>
      </c>
      <c r="AR25" s="134">
        <f t="shared" si="23"/>
        <v>5</v>
      </c>
      <c r="AS25" s="134">
        <f aca="true" t="shared" si="30" ref="AS25:AS34">COUNTA(E25,L25,S25,Z25,AG25)</f>
        <v>1</v>
      </c>
      <c r="AT25" s="246"/>
    </row>
    <row r="26" spans="1:46" ht="12" customHeight="1">
      <c r="A26" s="304" t="s">
        <v>51</v>
      </c>
      <c r="B26" s="29"/>
      <c r="C26" s="29">
        <v>14</v>
      </c>
      <c r="D26" s="29"/>
      <c r="E26" s="305"/>
      <c r="F26" s="29"/>
      <c r="G26" s="29"/>
      <c r="H26" s="30"/>
      <c r="I26" s="332">
        <v>14</v>
      </c>
      <c r="J26" s="29"/>
      <c r="K26" s="29"/>
      <c r="L26" s="305"/>
      <c r="M26" s="331" t="s">
        <v>36</v>
      </c>
      <c r="N26" s="331" t="s">
        <v>37</v>
      </c>
      <c r="O26" s="30"/>
      <c r="P26" s="332">
        <v>14</v>
      </c>
      <c r="Q26" s="29"/>
      <c r="R26" s="29"/>
      <c r="S26" s="305"/>
      <c r="T26" s="297"/>
      <c r="U26" s="348"/>
      <c r="V26" s="30"/>
      <c r="W26" s="332"/>
      <c r="X26" s="29"/>
      <c r="Y26" s="29">
        <v>14</v>
      </c>
      <c r="Z26" s="305"/>
      <c r="AA26" s="29"/>
      <c r="AB26" s="29"/>
      <c r="AC26" s="30"/>
      <c r="AD26" s="360"/>
      <c r="AE26" s="41"/>
      <c r="AF26" s="41"/>
      <c r="AG26" s="385">
        <v>14</v>
      </c>
      <c r="AH26" s="81"/>
      <c r="AI26" s="81"/>
      <c r="AJ26" s="44"/>
      <c r="AK26" s="134">
        <f t="shared" si="16"/>
        <v>0</v>
      </c>
      <c r="AL26" s="134">
        <f t="shared" si="25"/>
        <v>0</v>
      </c>
      <c r="AM26" s="134">
        <f t="shared" si="26"/>
        <v>0</v>
      </c>
      <c r="AN26" s="134">
        <f t="shared" si="27"/>
        <v>5</v>
      </c>
      <c r="AO26" s="134">
        <f t="shared" si="28"/>
        <v>0</v>
      </c>
      <c r="AP26" s="134">
        <f t="shared" si="29"/>
        <v>0</v>
      </c>
      <c r="AQ26" s="134">
        <f t="shared" si="22"/>
        <v>0</v>
      </c>
      <c r="AR26" s="134">
        <f t="shared" si="23"/>
        <v>5</v>
      </c>
      <c r="AS26" s="134">
        <f t="shared" si="30"/>
        <v>1</v>
      </c>
      <c r="AT26" s="246"/>
    </row>
    <row r="27" spans="1:46" ht="12" customHeight="1">
      <c r="A27" s="303" t="s">
        <v>52</v>
      </c>
      <c r="B27" s="29"/>
      <c r="C27" s="29"/>
      <c r="D27" s="29">
        <v>15</v>
      </c>
      <c r="E27" s="305"/>
      <c r="F27" s="29"/>
      <c r="G27" s="29"/>
      <c r="H27" s="30"/>
      <c r="I27" s="332">
        <v>15</v>
      </c>
      <c r="J27" s="29"/>
      <c r="K27" s="29"/>
      <c r="L27" s="305"/>
      <c r="M27" s="331"/>
      <c r="N27" s="331"/>
      <c r="O27" s="30"/>
      <c r="P27" s="332"/>
      <c r="Q27" s="29"/>
      <c r="R27" s="29"/>
      <c r="S27" s="305">
        <v>15</v>
      </c>
      <c r="T27" s="297"/>
      <c r="U27" s="348"/>
      <c r="V27" s="30"/>
      <c r="W27" s="332"/>
      <c r="X27" s="29">
        <v>15</v>
      </c>
      <c r="Y27" s="29"/>
      <c r="Z27" s="305"/>
      <c r="AA27" s="29"/>
      <c r="AB27" s="29"/>
      <c r="AC27" s="30"/>
      <c r="AD27" s="360">
        <v>15</v>
      </c>
      <c r="AE27" s="41"/>
      <c r="AF27" s="41"/>
      <c r="AG27" s="385"/>
      <c r="AH27" s="81"/>
      <c r="AI27" s="81"/>
      <c r="AJ27" s="44"/>
      <c r="AK27" s="134">
        <f t="shared" si="16"/>
        <v>0</v>
      </c>
      <c r="AL27" s="134">
        <f t="shared" si="25"/>
        <v>0</v>
      </c>
      <c r="AM27" s="134">
        <f t="shared" si="26"/>
        <v>0</v>
      </c>
      <c r="AN27" s="134">
        <f t="shared" si="27"/>
        <v>0</v>
      </c>
      <c r="AO27" s="134">
        <f t="shared" si="28"/>
        <v>5</v>
      </c>
      <c r="AP27" s="134">
        <f t="shared" si="29"/>
        <v>0</v>
      </c>
      <c r="AQ27" s="134">
        <f t="shared" si="22"/>
        <v>0</v>
      </c>
      <c r="AR27" s="134">
        <f t="shared" si="23"/>
        <v>5</v>
      </c>
      <c r="AS27" s="134">
        <f t="shared" si="30"/>
        <v>1</v>
      </c>
      <c r="AT27" s="246"/>
    </row>
    <row r="28" spans="1:47" s="59" customFormat="1" ht="12" customHeight="1">
      <c r="A28" s="303" t="s">
        <v>51</v>
      </c>
      <c r="B28" s="306">
        <v>17</v>
      </c>
      <c r="C28" s="306"/>
      <c r="D28" s="306"/>
      <c r="E28" s="306"/>
      <c r="F28" s="306"/>
      <c r="G28" s="306"/>
      <c r="H28" s="307"/>
      <c r="I28" s="333"/>
      <c r="J28" s="306"/>
      <c r="K28" s="306">
        <v>17</v>
      </c>
      <c r="L28" s="306"/>
      <c r="M28" s="331" t="s">
        <v>36</v>
      </c>
      <c r="N28" s="331" t="s">
        <v>37</v>
      </c>
      <c r="O28" s="307"/>
      <c r="P28" s="333"/>
      <c r="Q28" s="306"/>
      <c r="R28" s="306">
        <v>17</v>
      </c>
      <c r="S28" s="306"/>
      <c r="T28" s="297"/>
      <c r="U28" s="331"/>
      <c r="V28" s="307"/>
      <c r="W28" s="333">
        <v>17</v>
      </c>
      <c r="X28" s="306"/>
      <c r="Y28" s="306"/>
      <c r="Z28" s="306"/>
      <c r="AA28" s="306"/>
      <c r="AB28" s="306"/>
      <c r="AC28" s="307"/>
      <c r="AD28" s="361"/>
      <c r="AE28" s="109">
        <v>17</v>
      </c>
      <c r="AF28" s="109"/>
      <c r="AG28" s="109"/>
      <c r="AH28" s="81"/>
      <c r="AI28" s="81"/>
      <c r="AJ28" s="386"/>
      <c r="AK28" s="134">
        <f t="shared" si="16"/>
        <v>0</v>
      </c>
      <c r="AL28" s="134">
        <f t="shared" si="25"/>
        <v>0</v>
      </c>
      <c r="AM28" s="134">
        <f t="shared" si="26"/>
        <v>0</v>
      </c>
      <c r="AN28" s="134">
        <f t="shared" si="27"/>
        <v>0</v>
      </c>
      <c r="AO28" s="134">
        <f t="shared" si="28"/>
        <v>0</v>
      </c>
      <c r="AP28" s="134">
        <f t="shared" si="29"/>
        <v>0</v>
      </c>
      <c r="AQ28" s="134">
        <f t="shared" si="22"/>
        <v>5</v>
      </c>
      <c r="AR28" s="134">
        <f t="shared" si="23"/>
        <v>5</v>
      </c>
      <c r="AS28" s="134">
        <f t="shared" si="30"/>
        <v>0</v>
      </c>
      <c r="AT28" s="241"/>
      <c r="AU28" s="58"/>
    </row>
    <row r="29" spans="1:47" s="59" customFormat="1" ht="12" customHeight="1">
      <c r="A29" s="303" t="s">
        <v>53</v>
      </c>
      <c r="B29" s="107"/>
      <c r="C29" s="63"/>
      <c r="D29" s="63"/>
      <c r="E29" s="301"/>
      <c r="F29" s="63"/>
      <c r="G29" s="63">
        <v>16</v>
      </c>
      <c r="H29" s="65"/>
      <c r="I29" s="97"/>
      <c r="J29" s="63"/>
      <c r="K29" s="63">
        <v>15</v>
      </c>
      <c r="L29" s="301"/>
      <c r="M29" s="309"/>
      <c r="N29" s="63"/>
      <c r="O29" s="65"/>
      <c r="P29" s="97"/>
      <c r="Q29" s="63"/>
      <c r="R29" s="63"/>
      <c r="S29" s="301"/>
      <c r="T29" s="297"/>
      <c r="U29" s="309"/>
      <c r="V29" s="65"/>
      <c r="W29" s="97"/>
      <c r="X29" s="346"/>
      <c r="Y29" s="347"/>
      <c r="Z29" s="362"/>
      <c r="AA29" s="347"/>
      <c r="AB29" s="347">
        <v>15</v>
      </c>
      <c r="AC29" s="65"/>
      <c r="AD29" s="355"/>
      <c r="AE29" s="172"/>
      <c r="AF29" s="172"/>
      <c r="AG29" s="381">
        <v>16</v>
      </c>
      <c r="AH29" s="81" t="s">
        <v>36</v>
      </c>
      <c r="AI29" s="81" t="s">
        <v>37</v>
      </c>
      <c r="AJ29" s="173"/>
      <c r="AK29" s="134">
        <f t="shared" si="16"/>
        <v>0</v>
      </c>
      <c r="AL29" s="134">
        <f t="shared" si="25"/>
        <v>0</v>
      </c>
      <c r="AM29" s="134">
        <f t="shared" si="26"/>
        <v>0</v>
      </c>
      <c r="AN29" s="134">
        <f t="shared" si="27"/>
        <v>0</v>
      </c>
      <c r="AO29" s="134">
        <f t="shared" si="28"/>
        <v>2</v>
      </c>
      <c r="AP29" s="134">
        <f t="shared" si="29"/>
        <v>2</v>
      </c>
      <c r="AQ29" s="134">
        <f t="shared" si="22"/>
        <v>0</v>
      </c>
      <c r="AR29" s="134">
        <f t="shared" si="23"/>
        <v>4</v>
      </c>
      <c r="AS29" s="134">
        <f t="shared" si="30"/>
        <v>1</v>
      </c>
      <c r="AT29" s="134"/>
      <c r="AU29" s="58"/>
    </row>
    <row r="30" spans="1:47" s="59" customFormat="1" ht="12" customHeight="1">
      <c r="A30" s="303" t="s">
        <v>54</v>
      </c>
      <c r="B30" s="107"/>
      <c r="C30" s="63"/>
      <c r="D30" s="63">
        <v>11</v>
      </c>
      <c r="E30" s="301"/>
      <c r="F30" s="63"/>
      <c r="G30" s="63"/>
      <c r="H30" s="308"/>
      <c r="I30" s="97"/>
      <c r="J30" s="63"/>
      <c r="K30" s="63"/>
      <c r="L30" s="301">
        <v>14</v>
      </c>
      <c r="M30" s="309">
        <v>17</v>
      </c>
      <c r="N30" s="309"/>
      <c r="O30" s="334"/>
      <c r="P30" s="97"/>
      <c r="Q30" s="63"/>
      <c r="R30" s="63"/>
      <c r="S30" s="301"/>
      <c r="T30" s="297"/>
      <c r="U30" s="309">
        <v>12</v>
      </c>
      <c r="V30" s="65">
        <v>13</v>
      </c>
      <c r="W30" s="97"/>
      <c r="X30" s="63"/>
      <c r="Y30" s="347"/>
      <c r="Z30" s="362">
        <v>14</v>
      </c>
      <c r="AA30" s="347"/>
      <c r="AB30" s="347">
        <v>13</v>
      </c>
      <c r="AC30" s="65">
        <v>11</v>
      </c>
      <c r="AD30" s="355"/>
      <c r="AE30" s="172"/>
      <c r="AF30" s="172"/>
      <c r="AG30" s="381">
        <v>12</v>
      </c>
      <c r="AH30" s="81" t="s">
        <v>36</v>
      </c>
      <c r="AI30" s="81" t="s">
        <v>37</v>
      </c>
      <c r="AJ30" s="173">
        <v>17</v>
      </c>
      <c r="AK30" s="134">
        <f t="shared" si="16"/>
        <v>2</v>
      </c>
      <c r="AL30" s="134">
        <f t="shared" si="25"/>
        <v>2</v>
      </c>
      <c r="AM30" s="134">
        <f t="shared" si="26"/>
        <v>2</v>
      </c>
      <c r="AN30" s="134">
        <f t="shared" si="27"/>
        <v>2</v>
      </c>
      <c r="AO30" s="134">
        <f t="shared" si="28"/>
        <v>0</v>
      </c>
      <c r="AP30" s="134">
        <f t="shared" si="29"/>
        <v>0</v>
      </c>
      <c r="AQ30" s="134">
        <f t="shared" si="22"/>
        <v>2</v>
      </c>
      <c r="AR30" s="134">
        <f t="shared" si="23"/>
        <v>10</v>
      </c>
      <c r="AS30" s="134">
        <f t="shared" si="30"/>
        <v>3</v>
      </c>
      <c r="AT30" s="393"/>
      <c r="AU30" s="58"/>
    </row>
    <row r="31" spans="1:47" s="59" customFormat="1" ht="12" customHeight="1">
      <c r="A31" s="303" t="s">
        <v>55</v>
      </c>
      <c r="B31" s="107"/>
      <c r="C31" s="63"/>
      <c r="D31" s="63">
        <v>12</v>
      </c>
      <c r="E31" s="301"/>
      <c r="F31" s="63"/>
      <c r="G31" s="63"/>
      <c r="H31" s="308"/>
      <c r="I31" s="97"/>
      <c r="J31" s="63"/>
      <c r="K31" s="63"/>
      <c r="L31" s="301">
        <v>17</v>
      </c>
      <c r="M31" s="309"/>
      <c r="N31" s="309"/>
      <c r="O31" s="334"/>
      <c r="P31" s="97"/>
      <c r="Q31" s="63"/>
      <c r="R31" s="349"/>
      <c r="S31" s="301"/>
      <c r="T31" s="309"/>
      <c r="U31" s="309"/>
      <c r="V31" s="65"/>
      <c r="W31" s="97"/>
      <c r="X31" s="63"/>
      <c r="Y31" s="347"/>
      <c r="Z31" s="362"/>
      <c r="AA31" s="347">
        <v>12</v>
      </c>
      <c r="AB31" s="347"/>
      <c r="AC31" s="65"/>
      <c r="AD31" s="355"/>
      <c r="AE31" s="172"/>
      <c r="AF31" s="172">
        <v>17</v>
      </c>
      <c r="AG31" s="381"/>
      <c r="AH31" s="81" t="s">
        <v>36</v>
      </c>
      <c r="AI31" s="81" t="s">
        <v>37</v>
      </c>
      <c r="AJ31" s="173"/>
      <c r="AK31" s="134">
        <f t="shared" si="16"/>
        <v>0</v>
      </c>
      <c r="AL31" s="134">
        <f t="shared" si="25"/>
        <v>2</v>
      </c>
      <c r="AM31" s="134">
        <f t="shared" si="26"/>
        <v>0</v>
      </c>
      <c r="AN31" s="134">
        <f t="shared" si="27"/>
        <v>0</v>
      </c>
      <c r="AO31" s="134">
        <f t="shared" si="28"/>
        <v>0</v>
      </c>
      <c r="AP31" s="134">
        <f t="shared" si="29"/>
        <v>0</v>
      </c>
      <c r="AQ31" s="134">
        <f t="shared" si="22"/>
        <v>2</v>
      </c>
      <c r="AR31" s="134">
        <f t="shared" si="23"/>
        <v>4</v>
      </c>
      <c r="AS31" s="134">
        <f t="shared" si="30"/>
        <v>1</v>
      </c>
      <c r="AT31" s="393"/>
      <c r="AU31" s="58"/>
    </row>
    <row r="32" spans="1:47" s="59" customFormat="1" ht="12" customHeight="1">
      <c r="A32" s="303" t="s">
        <v>56</v>
      </c>
      <c r="B32" s="63"/>
      <c r="C32" s="63"/>
      <c r="D32" s="63"/>
      <c r="E32" s="301"/>
      <c r="F32" s="63"/>
      <c r="G32" s="309"/>
      <c r="H32" s="308"/>
      <c r="I32" s="97"/>
      <c r="J32" s="107">
        <v>16</v>
      </c>
      <c r="K32" s="63"/>
      <c r="L32" s="301"/>
      <c r="M32" s="63"/>
      <c r="N32" s="63"/>
      <c r="O32" s="65"/>
      <c r="P32" s="97"/>
      <c r="Q32" s="63"/>
      <c r="R32" s="63"/>
      <c r="S32" s="301"/>
      <c r="T32" s="309"/>
      <c r="U32" s="63"/>
      <c r="V32" s="65"/>
      <c r="W32" s="97"/>
      <c r="X32" s="63"/>
      <c r="Y32" s="347"/>
      <c r="Z32" s="362"/>
      <c r="AA32" s="347"/>
      <c r="AB32" s="347"/>
      <c r="AC32" s="65">
        <v>16</v>
      </c>
      <c r="AD32" s="355"/>
      <c r="AE32" s="172"/>
      <c r="AF32" s="172"/>
      <c r="AG32" s="381"/>
      <c r="AH32" s="81" t="s">
        <v>36</v>
      </c>
      <c r="AI32" s="81" t="s">
        <v>37</v>
      </c>
      <c r="AJ32" s="173"/>
      <c r="AK32" s="134">
        <f t="shared" si="16"/>
        <v>0</v>
      </c>
      <c r="AL32" s="134">
        <f t="shared" si="25"/>
        <v>0</v>
      </c>
      <c r="AM32" s="134">
        <f t="shared" si="26"/>
        <v>0</v>
      </c>
      <c r="AN32" s="134">
        <f t="shared" si="27"/>
        <v>0</v>
      </c>
      <c r="AO32" s="134">
        <f t="shared" si="28"/>
        <v>0</v>
      </c>
      <c r="AP32" s="134">
        <f t="shared" si="29"/>
        <v>2</v>
      </c>
      <c r="AQ32" s="134">
        <f t="shared" si="22"/>
        <v>0</v>
      </c>
      <c r="AR32" s="134">
        <f t="shared" si="23"/>
        <v>2</v>
      </c>
      <c r="AS32" s="134">
        <f t="shared" si="30"/>
        <v>0</v>
      </c>
      <c r="AT32" s="134"/>
      <c r="AU32" s="58"/>
    </row>
    <row r="33" spans="1:46" ht="12" customHeight="1">
      <c r="A33" s="303" t="s">
        <v>57</v>
      </c>
      <c r="B33" s="107"/>
      <c r="C33" s="107"/>
      <c r="D33" s="107"/>
      <c r="E33" s="310"/>
      <c r="F33" s="107">
        <v>14</v>
      </c>
      <c r="G33" s="107"/>
      <c r="H33" s="123"/>
      <c r="I33" s="335"/>
      <c r="J33" s="107"/>
      <c r="K33" s="107"/>
      <c r="L33" s="310"/>
      <c r="M33" s="107">
        <v>13</v>
      </c>
      <c r="N33" s="107"/>
      <c r="O33" s="123"/>
      <c r="P33" s="335"/>
      <c r="Q33" s="107"/>
      <c r="R33" s="107">
        <v>11</v>
      </c>
      <c r="S33" s="310"/>
      <c r="T33" s="331">
        <v>15</v>
      </c>
      <c r="U33" s="331"/>
      <c r="V33" s="123"/>
      <c r="W33" s="335"/>
      <c r="X33" s="107"/>
      <c r="Y33" s="363"/>
      <c r="Z33" s="364"/>
      <c r="AA33" s="363"/>
      <c r="AB33" s="363"/>
      <c r="AC33" s="123">
        <v>13</v>
      </c>
      <c r="AD33" s="365"/>
      <c r="AE33" s="366">
        <v>15</v>
      </c>
      <c r="AF33" s="366">
        <v>11</v>
      </c>
      <c r="AG33" s="387"/>
      <c r="AH33" s="81" t="s">
        <v>36</v>
      </c>
      <c r="AI33" s="81" t="s">
        <v>37</v>
      </c>
      <c r="AJ33" s="388">
        <v>14</v>
      </c>
      <c r="AK33" s="134">
        <f t="shared" si="16"/>
        <v>2</v>
      </c>
      <c r="AL33" s="134">
        <f t="shared" si="25"/>
        <v>0</v>
      </c>
      <c r="AM33" s="134">
        <f t="shared" si="26"/>
        <v>2</v>
      </c>
      <c r="AN33" s="134">
        <f t="shared" si="27"/>
        <v>2</v>
      </c>
      <c r="AO33" s="134">
        <f t="shared" si="28"/>
        <v>2</v>
      </c>
      <c r="AP33" s="134">
        <f t="shared" si="29"/>
        <v>0</v>
      </c>
      <c r="AQ33" s="134">
        <f t="shared" si="22"/>
        <v>0</v>
      </c>
      <c r="AR33" s="134">
        <f t="shared" si="23"/>
        <v>8</v>
      </c>
      <c r="AS33" s="134">
        <f t="shared" si="30"/>
        <v>0</v>
      </c>
      <c r="AT33" s="59"/>
    </row>
    <row r="34" spans="1:46" ht="12" customHeight="1">
      <c r="A34" s="303" t="s">
        <v>58</v>
      </c>
      <c r="B34" s="107"/>
      <c r="C34" s="107">
        <v>13</v>
      </c>
      <c r="D34" s="107"/>
      <c r="E34" s="310"/>
      <c r="F34" s="107"/>
      <c r="G34" s="107">
        <v>14</v>
      </c>
      <c r="H34" s="123"/>
      <c r="I34" s="335"/>
      <c r="J34" s="107"/>
      <c r="K34" s="107">
        <v>12</v>
      </c>
      <c r="L34" s="310"/>
      <c r="M34" s="107"/>
      <c r="N34" s="107">
        <v>11</v>
      </c>
      <c r="O34" s="123"/>
      <c r="P34" s="335"/>
      <c r="Q34" s="107"/>
      <c r="R34" s="107"/>
      <c r="S34" s="310"/>
      <c r="T34" s="309">
        <v>13</v>
      </c>
      <c r="U34" s="309">
        <v>15</v>
      </c>
      <c r="V34" s="123">
        <v>12</v>
      </c>
      <c r="W34" s="335"/>
      <c r="X34" s="107"/>
      <c r="Y34" s="363"/>
      <c r="Z34" s="364">
        <v>15</v>
      </c>
      <c r="AA34" s="363"/>
      <c r="AB34" s="363">
        <v>14</v>
      </c>
      <c r="AC34" s="123"/>
      <c r="AD34" s="365"/>
      <c r="AE34" s="366"/>
      <c r="AF34" s="366"/>
      <c r="AG34" s="387"/>
      <c r="AH34" s="81" t="s">
        <v>36</v>
      </c>
      <c r="AI34" s="81" t="s">
        <v>37</v>
      </c>
      <c r="AJ34" s="388">
        <v>11</v>
      </c>
      <c r="AK34" s="134">
        <f t="shared" si="16"/>
        <v>2</v>
      </c>
      <c r="AL34" s="134">
        <f t="shared" si="25"/>
        <v>2</v>
      </c>
      <c r="AM34" s="134">
        <f t="shared" si="26"/>
        <v>2</v>
      </c>
      <c r="AN34" s="134">
        <f t="shared" si="27"/>
        <v>2</v>
      </c>
      <c r="AO34" s="134">
        <f t="shared" si="28"/>
        <v>2</v>
      </c>
      <c r="AP34" s="134">
        <f t="shared" si="29"/>
        <v>0</v>
      </c>
      <c r="AQ34" s="134">
        <f t="shared" si="22"/>
        <v>0</v>
      </c>
      <c r="AR34" s="134">
        <f t="shared" si="23"/>
        <v>10</v>
      </c>
      <c r="AS34" s="134">
        <f t="shared" si="30"/>
        <v>1</v>
      </c>
      <c r="AT34" s="59"/>
    </row>
    <row r="35" spans="1:46" ht="12" customHeight="1">
      <c r="A35" s="303" t="s">
        <v>59</v>
      </c>
      <c r="B35" s="107"/>
      <c r="C35" s="107"/>
      <c r="D35" s="107"/>
      <c r="E35" s="310"/>
      <c r="F35" s="107">
        <v>16</v>
      </c>
      <c r="G35" s="309"/>
      <c r="H35" s="308"/>
      <c r="I35" s="335"/>
      <c r="J35" s="107"/>
      <c r="K35" s="107"/>
      <c r="L35" s="310"/>
      <c r="M35" s="107"/>
      <c r="N35" s="107"/>
      <c r="O35" s="123"/>
      <c r="P35" s="335"/>
      <c r="Q35" s="107"/>
      <c r="R35" s="29"/>
      <c r="S35" s="310">
        <v>17</v>
      </c>
      <c r="T35" s="107"/>
      <c r="U35" s="107"/>
      <c r="V35" s="123"/>
      <c r="W35" s="335"/>
      <c r="X35" s="107"/>
      <c r="Y35" s="363"/>
      <c r="Z35" s="364"/>
      <c r="AA35" s="363"/>
      <c r="AB35" s="363"/>
      <c r="AC35" s="123">
        <v>17</v>
      </c>
      <c r="AD35" s="365"/>
      <c r="AE35" s="366"/>
      <c r="AF35" s="366"/>
      <c r="AG35" s="387"/>
      <c r="AH35" s="81" t="s">
        <v>36</v>
      </c>
      <c r="AI35" s="81" t="s">
        <v>37</v>
      </c>
      <c r="AJ35" s="388">
        <v>16</v>
      </c>
      <c r="AK35" s="134">
        <f aca="true" t="shared" si="31" ref="AK35:AK43">_xlfn.COUNTIFS(B35:AJ35,"11")</f>
        <v>0</v>
      </c>
      <c r="AL35" s="134">
        <f t="shared" si="25"/>
        <v>0</v>
      </c>
      <c r="AM35" s="134">
        <f t="shared" si="26"/>
        <v>0</v>
      </c>
      <c r="AN35" s="134">
        <f t="shared" si="27"/>
        <v>0</v>
      </c>
      <c r="AO35" s="134">
        <f t="shared" si="28"/>
        <v>0</v>
      </c>
      <c r="AP35" s="134">
        <f t="shared" si="29"/>
        <v>2</v>
      </c>
      <c r="AQ35" s="134">
        <f t="shared" si="22"/>
        <v>2</v>
      </c>
      <c r="AR35" s="134">
        <f t="shared" si="23"/>
        <v>4</v>
      </c>
      <c r="AS35" s="134">
        <f aca="true" t="shared" si="32" ref="AS35:AS43">COUNTA(E35,L35,S35,Z35,AG35)</f>
        <v>1</v>
      </c>
      <c r="AT35" s="59"/>
    </row>
    <row r="36" spans="1:46" ht="12" customHeight="1">
      <c r="A36" s="303" t="s">
        <v>60</v>
      </c>
      <c r="B36" s="107"/>
      <c r="C36" s="107"/>
      <c r="D36" s="107"/>
      <c r="E36" s="310"/>
      <c r="F36" s="107">
        <v>13</v>
      </c>
      <c r="G36" s="309">
        <v>11</v>
      </c>
      <c r="H36" s="308"/>
      <c r="I36" s="335"/>
      <c r="J36" s="107"/>
      <c r="K36" s="107"/>
      <c r="L36" s="310">
        <v>11</v>
      </c>
      <c r="M36" s="107">
        <v>14</v>
      </c>
      <c r="N36" s="107"/>
      <c r="O36" s="123">
        <v>12</v>
      </c>
      <c r="P36" s="335"/>
      <c r="Q36" s="107">
        <v>14</v>
      </c>
      <c r="R36" s="107"/>
      <c r="S36" s="310"/>
      <c r="T36" s="331" t="s">
        <v>36</v>
      </c>
      <c r="U36" s="331" t="s">
        <v>37</v>
      </c>
      <c r="V36" s="123">
        <v>11</v>
      </c>
      <c r="W36" s="335"/>
      <c r="X36" s="107"/>
      <c r="Y36" s="363"/>
      <c r="Z36" s="364">
        <v>13</v>
      </c>
      <c r="AA36" s="363"/>
      <c r="AB36" s="363"/>
      <c r="AC36" s="123">
        <v>12</v>
      </c>
      <c r="AD36" s="365"/>
      <c r="AE36" s="366">
        <v>14</v>
      </c>
      <c r="AF36" s="366"/>
      <c r="AG36" s="387"/>
      <c r="AH36" s="387">
        <v>12</v>
      </c>
      <c r="AI36" s="366">
        <v>13</v>
      </c>
      <c r="AJ36" s="388"/>
      <c r="AK36" s="134">
        <f t="shared" si="31"/>
        <v>3</v>
      </c>
      <c r="AL36" s="134">
        <f t="shared" si="25"/>
        <v>3</v>
      </c>
      <c r="AM36" s="134">
        <f t="shared" si="26"/>
        <v>3</v>
      </c>
      <c r="AN36" s="134">
        <f t="shared" si="27"/>
        <v>3</v>
      </c>
      <c r="AO36" s="134">
        <f t="shared" si="28"/>
        <v>0</v>
      </c>
      <c r="AP36" s="134">
        <f t="shared" si="29"/>
        <v>0</v>
      </c>
      <c r="AQ36" s="134">
        <f t="shared" si="22"/>
        <v>0</v>
      </c>
      <c r="AR36" s="134">
        <f t="shared" si="23"/>
        <v>12</v>
      </c>
      <c r="AS36" s="134">
        <f t="shared" si="32"/>
        <v>2</v>
      </c>
      <c r="AT36" s="59"/>
    </row>
    <row r="37" spans="1:46" ht="12" customHeight="1">
      <c r="A37" s="303" t="s">
        <v>61</v>
      </c>
      <c r="B37" s="107"/>
      <c r="C37" s="107"/>
      <c r="D37" s="107"/>
      <c r="E37" s="310"/>
      <c r="F37" s="107">
        <v>17</v>
      </c>
      <c r="G37" s="309"/>
      <c r="H37" s="308"/>
      <c r="I37" s="335"/>
      <c r="J37" s="107"/>
      <c r="K37" s="107"/>
      <c r="L37" s="310"/>
      <c r="M37" s="107">
        <v>15</v>
      </c>
      <c r="N37" s="107"/>
      <c r="O37" s="123">
        <v>16</v>
      </c>
      <c r="P37" s="335"/>
      <c r="Q37" s="107"/>
      <c r="R37" s="107"/>
      <c r="S37" s="310"/>
      <c r="T37" s="331" t="s">
        <v>36</v>
      </c>
      <c r="U37" s="331" t="s">
        <v>37</v>
      </c>
      <c r="V37" s="123">
        <v>17</v>
      </c>
      <c r="W37" s="335"/>
      <c r="X37" s="107"/>
      <c r="Y37" s="363"/>
      <c r="Z37" s="364">
        <v>17</v>
      </c>
      <c r="AA37" s="363">
        <v>16</v>
      </c>
      <c r="AB37" s="363"/>
      <c r="AC37" s="123">
        <v>15</v>
      </c>
      <c r="AD37" s="365"/>
      <c r="AE37" s="366"/>
      <c r="AF37" s="366"/>
      <c r="AG37" s="387"/>
      <c r="AH37" s="387">
        <v>16</v>
      </c>
      <c r="AI37" s="366">
        <v>15</v>
      </c>
      <c r="AJ37" s="388"/>
      <c r="AK37" s="134">
        <f t="shared" si="31"/>
        <v>0</v>
      </c>
      <c r="AL37" s="134">
        <f t="shared" si="25"/>
        <v>0</v>
      </c>
      <c r="AM37" s="134">
        <f t="shared" si="26"/>
        <v>0</v>
      </c>
      <c r="AN37" s="134">
        <f t="shared" si="27"/>
        <v>0</v>
      </c>
      <c r="AO37" s="134">
        <f t="shared" si="28"/>
        <v>3</v>
      </c>
      <c r="AP37" s="134">
        <f t="shared" si="29"/>
        <v>3</v>
      </c>
      <c r="AQ37" s="134">
        <f t="shared" si="22"/>
        <v>3</v>
      </c>
      <c r="AR37" s="134">
        <f t="shared" si="23"/>
        <v>9</v>
      </c>
      <c r="AS37" s="134">
        <f t="shared" si="32"/>
        <v>1</v>
      </c>
      <c r="AT37" s="59"/>
    </row>
    <row r="38" spans="1:46" ht="12" customHeight="1">
      <c r="A38" s="303" t="s">
        <v>62</v>
      </c>
      <c r="B38" s="311"/>
      <c r="C38" s="124"/>
      <c r="D38" s="124">
        <v>14</v>
      </c>
      <c r="E38" s="124"/>
      <c r="F38" s="107">
        <v>12</v>
      </c>
      <c r="G38" s="309"/>
      <c r="H38" s="70" t="s">
        <v>36</v>
      </c>
      <c r="I38" s="311"/>
      <c r="J38" s="124"/>
      <c r="K38" s="109"/>
      <c r="L38" s="124"/>
      <c r="M38" s="109">
        <v>11</v>
      </c>
      <c r="N38" s="124"/>
      <c r="O38" s="336">
        <v>13</v>
      </c>
      <c r="P38" s="311"/>
      <c r="Q38" s="124"/>
      <c r="R38" s="124"/>
      <c r="S38" s="124">
        <v>12</v>
      </c>
      <c r="T38" s="124">
        <v>14</v>
      </c>
      <c r="U38" s="107">
        <v>11</v>
      </c>
      <c r="V38" s="336"/>
      <c r="W38" s="311"/>
      <c r="X38" s="124"/>
      <c r="Y38" s="363"/>
      <c r="Z38" s="367">
        <v>11</v>
      </c>
      <c r="AA38" s="367">
        <v>13</v>
      </c>
      <c r="AB38" s="367"/>
      <c r="AC38" s="336"/>
      <c r="AD38" s="368"/>
      <c r="AE38" s="369"/>
      <c r="AF38" s="366"/>
      <c r="AG38" s="387"/>
      <c r="AH38" s="130">
        <v>14</v>
      </c>
      <c r="AI38" s="130">
        <v>12</v>
      </c>
      <c r="AJ38" s="389">
        <v>13</v>
      </c>
      <c r="AK38" s="134">
        <f t="shared" si="31"/>
        <v>3</v>
      </c>
      <c r="AL38" s="134">
        <f t="shared" si="25"/>
        <v>3</v>
      </c>
      <c r="AM38" s="134">
        <f t="shared" si="26"/>
        <v>3</v>
      </c>
      <c r="AN38" s="134">
        <f t="shared" si="27"/>
        <v>3</v>
      </c>
      <c r="AO38" s="134">
        <f t="shared" si="28"/>
        <v>0</v>
      </c>
      <c r="AP38" s="134">
        <f t="shared" si="29"/>
        <v>0</v>
      </c>
      <c r="AQ38" s="134">
        <f t="shared" si="22"/>
        <v>0</v>
      </c>
      <c r="AR38" s="134">
        <f t="shared" si="23"/>
        <v>12</v>
      </c>
      <c r="AS38" s="134">
        <f t="shared" si="32"/>
        <v>2</v>
      </c>
      <c r="AT38" s="59"/>
    </row>
    <row r="39" spans="1:46" ht="12" customHeight="1">
      <c r="A39" s="76" t="s">
        <v>63</v>
      </c>
      <c r="B39" s="69"/>
      <c r="C39" s="69"/>
      <c r="D39" s="69"/>
      <c r="E39" s="69">
        <v>17</v>
      </c>
      <c r="F39" s="69">
        <v>15</v>
      </c>
      <c r="G39" s="77"/>
      <c r="H39" s="70" t="s">
        <v>36</v>
      </c>
      <c r="I39" s="101"/>
      <c r="J39" s="107"/>
      <c r="K39" s="69"/>
      <c r="L39" s="69"/>
      <c r="M39" s="69">
        <v>16</v>
      </c>
      <c r="N39" s="69"/>
      <c r="O39" s="70"/>
      <c r="P39" s="101"/>
      <c r="Q39" s="69"/>
      <c r="R39" s="69"/>
      <c r="S39" s="69"/>
      <c r="T39" s="102">
        <v>16</v>
      </c>
      <c r="U39" s="102">
        <v>17</v>
      </c>
      <c r="V39" s="123"/>
      <c r="W39" s="111"/>
      <c r="X39" s="69"/>
      <c r="Y39" s="102"/>
      <c r="Z39" s="102"/>
      <c r="AA39" s="102">
        <v>15</v>
      </c>
      <c r="AB39" s="363">
        <v>16</v>
      </c>
      <c r="AC39" s="70"/>
      <c r="AD39" s="101"/>
      <c r="AE39" s="69"/>
      <c r="AF39" s="69"/>
      <c r="AG39" s="69"/>
      <c r="AH39" s="69"/>
      <c r="AI39" s="69">
        <v>17</v>
      </c>
      <c r="AJ39" s="70">
        <v>15</v>
      </c>
      <c r="AK39" s="134">
        <f t="shared" si="31"/>
        <v>0</v>
      </c>
      <c r="AL39" s="134">
        <f t="shared" si="25"/>
        <v>0</v>
      </c>
      <c r="AM39" s="134">
        <f t="shared" si="26"/>
        <v>0</v>
      </c>
      <c r="AN39" s="134">
        <f t="shared" si="27"/>
        <v>0</v>
      </c>
      <c r="AO39" s="134">
        <f t="shared" si="28"/>
        <v>3</v>
      </c>
      <c r="AP39" s="134">
        <f t="shared" si="29"/>
        <v>3</v>
      </c>
      <c r="AQ39" s="134">
        <f t="shared" si="22"/>
        <v>3</v>
      </c>
      <c r="AR39" s="134">
        <f t="shared" si="23"/>
        <v>9</v>
      </c>
      <c r="AS39" s="134">
        <f t="shared" si="32"/>
        <v>1</v>
      </c>
      <c r="AT39" s="59"/>
    </row>
    <row r="40" spans="1:46" ht="12" customHeight="1">
      <c r="A40" s="74" t="s">
        <v>64</v>
      </c>
      <c r="B40" s="104"/>
      <c r="C40" s="104"/>
      <c r="D40" s="104"/>
      <c r="E40" s="312">
        <v>15</v>
      </c>
      <c r="F40" s="313"/>
      <c r="G40" s="314">
        <v>13</v>
      </c>
      <c r="H40" s="70" t="s">
        <v>36</v>
      </c>
      <c r="I40" s="111"/>
      <c r="J40" s="104"/>
      <c r="K40" s="112"/>
      <c r="L40" s="104"/>
      <c r="M40" s="337">
        <v>12</v>
      </c>
      <c r="N40" s="312">
        <v>14</v>
      </c>
      <c r="O40" s="114">
        <v>17</v>
      </c>
      <c r="P40" s="111"/>
      <c r="Q40" s="312">
        <v>15</v>
      </c>
      <c r="R40" s="104"/>
      <c r="S40" s="104"/>
      <c r="T40" s="350">
        <v>17</v>
      </c>
      <c r="U40" s="351">
        <v>14</v>
      </c>
      <c r="V40" s="114">
        <v>16</v>
      </c>
      <c r="W40" s="111"/>
      <c r="X40" s="104"/>
      <c r="Y40" s="370">
        <v>12</v>
      </c>
      <c r="Z40" s="370"/>
      <c r="AA40" s="370"/>
      <c r="AB40" s="350"/>
      <c r="AC40" s="114"/>
      <c r="AD40" s="111"/>
      <c r="AE40" s="69"/>
      <c r="AF40" s="104"/>
      <c r="AG40" s="312">
        <v>13</v>
      </c>
      <c r="AH40" s="104">
        <v>11</v>
      </c>
      <c r="AI40" s="104">
        <v>16</v>
      </c>
      <c r="AJ40" s="70"/>
      <c r="AK40" s="134">
        <f t="shared" si="31"/>
        <v>1</v>
      </c>
      <c r="AL40" s="134">
        <f t="shared" si="25"/>
        <v>2</v>
      </c>
      <c r="AM40" s="134">
        <f t="shared" si="26"/>
        <v>2</v>
      </c>
      <c r="AN40" s="134">
        <f t="shared" si="27"/>
        <v>2</v>
      </c>
      <c r="AO40" s="134">
        <f t="shared" si="28"/>
        <v>2</v>
      </c>
      <c r="AP40" s="134">
        <f t="shared" si="29"/>
        <v>2</v>
      </c>
      <c r="AQ40" s="134">
        <f t="shared" si="22"/>
        <v>2</v>
      </c>
      <c r="AR40" s="134">
        <f t="shared" si="23"/>
        <v>13</v>
      </c>
      <c r="AS40" s="134">
        <f t="shared" si="32"/>
        <v>2</v>
      </c>
      <c r="AT40" s="247"/>
    </row>
    <row r="41" spans="1:46" ht="12" customHeight="1">
      <c r="A41" s="74" t="s">
        <v>65</v>
      </c>
      <c r="B41" s="116"/>
      <c r="C41" s="116"/>
      <c r="D41" s="116"/>
      <c r="E41" s="310"/>
      <c r="F41" s="117"/>
      <c r="G41" s="116"/>
      <c r="H41" s="70" t="s">
        <v>36</v>
      </c>
      <c r="I41" s="115"/>
      <c r="J41" s="116"/>
      <c r="K41" s="117"/>
      <c r="L41" s="116"/>
      <c r="M41" s="63"/>
      <c r="N41" s="116"/>
      <c r="O41" s="118"/>
      <c r="P41" s="115"/>
      <c r="Q41" s="107"/>
      <c r="R41" s="116"/>
      <c r="S41" s="116"/>
      <c r="T41" s="107"/>
      <c r="U41" s="116"/>
      <c r="V41" s="126"/>
      <c r="W41" s="115"/>
      <c r="X41" s="116"/>
      <c r="Y41" s="371"/>
      <c r="Z41" s="371"/>
      <c r="AA41" s="363">
        <v>11</v>
      </c>
      <c r="AB41" s="371"/>
      <c r="AC41" s="126"/>
      <c r="AD41" s="115"/>
      <c r="AE41" s="116"/>
      <c r="AF41" s="372"/>
      <c r="AG41" s="104"/>
      <c r="AH41" s="390"/>
      <c r="AI41" s="116"/>
      <c r="AJ41" s="126"/>
      <c r="AK41" s="134">
        <f t="shared" si="31"/>
        <v>1</v>
      </c>
      <c r="AL41" s="134">
        <f t="shared" si="25"/>
        <v>0</v>
      </c>
      <c r="AM41" s="134">
        <f t="shared" si="26"/>
        <v>0</v>
      </c>
      <c r="AN41" s="134">
        <f t="shared" si="27"/>
        <v>0</v>
      </c>
      <c r="AO41" s="134">
        <f t="shared" si="28"/>
        <v>0</v>
      </c>
      <c r="AP41" s="134">
        <f t="shared" si="29"/>
        <v>0</v>
      </c>
      <c r="AQ41" s="134">
        <f t="shared" si="22"/>
        <v>0</v>
      </c>
      <c r="AR41" s="134">
        <f t="shared" si="23"/>
        <v>1</v>
      </c>
      <c r="AS41" s="134">
        <f t="shared" si="32"/>
        <v>0</v>
      </c>
      <c r="AT41" s="136"/>
    </row>
    <row r="42" spans="1:46" ht="12" customHeight="1">
      <c r="A42" s="315" t="s">
        <v>66</v>
      </c>
      <c r="B42" s="117"/>
      <c r="C42" s="117">
        <v>16</v>
      </c>
      <c r="D42" s="117"/>
      <c r="E42" s="316"/>
      <c r="F42" s="117">
        <v>11</v>
      </c>
      <c r="G42" s="117">
        <v>12</v>
      </c>
      <c r="H42" s="70" t="s">
        <v>36</v>
      </c>
      <c r="I42" s="321"/>
      <c r="J42" s="117"/>
      <c r="K42" s="25">
        <v>13</v>
      </c>
      <c r="L42" s="338"/>
      <c r="M42" s="25"/>
      <c r="N42" s="25">
        <v>15</v>
      </c>
      <c r="O42" s="30"/>
      <c r="P42" s="339"/>
      <c r="Q42" s="25"/>
      <c r="R42" s="25"/>
      <c r="S42" s="338">
        <v>13</v>
      </c>
      <c r="T42" s="25">
        <v>12</v>
      </c>
      <c r="U42" s="25"/>
      <c r="V42" s="26">
        <v>14</v>
      </c>
      <c r="W42" s="339"/>
      <c r="X42" s="25"/>
      <c r="Y42" s="373">
        <v>16</v>
      </c>
      <c r="Z42" s="374"/>
      <c r="AA42" s="373">
        <v>17</v>
      </c>
      <c r="AB42" s="373">
        <v>11</v>
      </c>
      <c r="AC42" s="26"/>
      <c r="AD42" s="36"/>
      <c r="AE42" s="24"/>
      <c r="AF42" s="24"/>
      <c r="AG42" s="391">
        <v>15</v>
      </c>
      <c r="AH42" s="24">
        <v>17</v>
      </c>
      <c r="AI42" s="24">
        <v>14</v>
      </c>
      <c r="AJ42" s="392"/>
      <c r="AK42" s="134">
        <f t="shared" si="31"/>
        <v>2</v>
      </c>
      <c r="AL42" s="134">
        <f t="shared" si="25"/>
        <v>2</v>
      </c>
      <c r="AM42" s="134">
        <f t="shared" si="26"/>
        <v>2</v>
      </c>
      <c r="AN42" s="134">
        <f t="shared" si="27"/>
        <v>2</v>
      </c>
      <c r="AO42" s="134">
        <f t="shared" si="28"/>
        <v>2</v>
      </c>
      <c r="AP42" s="134">
        <f t="shared" si="29"/>
        <v>2</v>
      </c>
      <c r="AQ42" s="134">
        <f t="shared" si="22"/>
        <v>2</v>
      </c>
      <c r="AR42" s="134">
        <f t="shared" si="23"/>
        <v>14</v>
      </c>
      <c r="AS42" s="134">
        <f t="shared" si="32"/>
        <v>2</v>
      </c>
      <c r="AT42" s="394"/>
    </row>
    <row r="43" spans="1:45" ht="12" customHeight="1">
      <c r="A43" s="317" t="s">
        <v>67</v>
      </c>
      <c r="B43" s="318"/>
      <c r="C43" s="318"/>
      <c r="D43" s="318"/>
      <c r="E43" s="318"/>
      <c r="F43" s="318"/>
      <c r="G43" s="318">
        <v>15</v>
      </c>
      <c r="H43" s="70" t="s">
        <v>36</v>
      </c>
      <c r="I43" s="340"/>
      <c r="J43" s="318"/>
      <c r="K43" s="318"/>
      <c r="L43" s="318"/>
      <c r="M43" s="318"/>
      <c r="N43" s="318">
        <v>12</v>
      </c>
      <c r="O43" s="341">
        <v>11</v>
      </c>
      <c r="P43" s="340"/>
      <c r="Q43" s="318"/>
      <c r="R43" s="318">
        <v>16</v>
      </c>
      <c r="S43" s="318"/>
      <c r="T43" s="318"/>
      <c r="U43" s="318">
        <v>13</v>
      </c>
      <c r="V43" s="341"/>
      <c r="W43" s="340"/>
      <c r="X43" s="318"/>
      <c r="Y43" s="318"/>
      <c r="Z43" s="318"/>
      <c r="AA43" s="318">
        <v>14</v>
      </c>
      <c r="AB43" s="318">
        <v>17</v>
      </c>
      <c r="AC43" s="341"/>
      <c r="AD43" s="340"/>
      <c r="AE43" s="318"/>
      <c r="AF43" s="318"/>
      <c r="AG43" s="318"/>
      <c r="AH43" s="318"/>
      <c r="AI43" s="318"/>
      <c r="AJ43" s="341"/>
      <c r="AK43" s="134">
        <f t="shared" si="31"/>
        <v>1</v>
      </c>
      <c r="AL43" s="134">
        <f t="shared" si="25"/>
        <v>1</v>
      </c>
      <c r="AM43" s="134">
        <f t="shared" si="26"/>
        <v>1</v>
      </c>
      <c r="AN43" s="134">
        <f t="shared" si="27"/>
        <v>1</v>
      </c>
      <c r="AO43" s="134">
        <f t="shared" si="28"/>
        <v>1</v>
      </c>
      <c r="AP43" s="134">
        <f t="shared" si="29"/>
        <v>1</v>
      </c>
      <c r="AQ43" s="134">
        <f t="shared" si="22"/>
        <v>1</v>
      </c>
      <c r="AR43" s="134">
        <f t="shared" si="23"/>
        <v>7</v>
      </c>
      <c r="AS43" s="134">
        <f t="shared" si="32"/>
        <v>0</v>
      </c>
    </row>
    <row r="44" spans="2:45" ht="18.75" customHeight="1">
      <c r="B44" s="319">
        <f>SUM(B12:B43)</f>
        <v>98</v>
      </c>
      <c r="C44" s="319">
        <f aca="true" t="shared" si="33" ref="C44:AJ44">SUM(C12:C43)</f>
        <v>98</v>
      </c>
      <c r="D44" s="319">
        <f t="shared" si="33"/>
        <v>98</v>
      </c>
      <c r="E44" s="319">
        <f t="shared" si="33"/>
        <v>98</v>
      </c>
      <c r="F44" s="319">
        <f t="shared" si="33"/>
        <v>98</v>
      </c>
      <c r="G44" s="319">
        <f t="shared" si="33"/>
        <v>98</v>
      </c>
      <c r="H44" s="319">
        <f t="shared" si="33"/>
        <v>0</v>
      </c>
      <c r="I44" s="319">
        <f t="shared" si="33"/>
        <v>98</v>
      </c>
      <c r="J44" s="319">
        <f t="shared" si="33"/>
        <v>98</v>
      </c>
      <c r="K44" s="319">
        <f t="shared" si="33"/>
        <v>98</v>
      </c>
      <c r="L44" s="319">
        <f t="shared" si="33"/>
        <v>98</v>
      </c>
      <c r="M44" s="319">
        <f t="shared" si="33"/>
        <v>98</v>
      </c>
      <c r="N44" s="319">
        <f t="shared" si="33"/>
        <v>98</v>
      </c>
      <c r="O44" s="319">
        <f t="shared" si="33"/>
        <v>98</v>
      </c>
      <c r="P44" s="319">
        <f t="shared" si="33"/>
        <v>98</v>
      </c>
      <c r="Q44" s="319">
        <f t="shared" si="33"/>
        <v>98</v>
      </c>
      <c r="R44" s="319">
        <f t="shared" si="33"/>
        <v>98</v>
      </c>
      <c r="S44" s="319">
        <f t="shared" si="33"/>
        <v>98</v>
      </c>
      <c r="T44" s="319">
        <f t="shared" si="33"/>
        <v>98</v>
      </c>
      <c r="U44" s="319">
        <f t="shared" si="33"/>
        <v>98</v>
      </c>
      <c r="V44" s="319">
        <f t="shared" si="33"/>
        <v>98</v>
      </c>
      <c r="W44" s="319">
        <f t="shared" si="33"/>
        <v>98</v>
      </c>
      <c r="X44" s="319">
        <f t="shared" si="33"/>
        <v>98</v>
      </c>
      <c r="Y44" s="319">
        <f t="shared" si="33"/>
        <v>98</v>
      </c>
      <c r="Z44" s="319">
        <f t="shared" si="33"/>
        <v>98</v>
      </c>
      <c r="AA44" s="319">
        <f t="shared" si="33"/>
        <v>98</v>
      </c>
      <c r="AB44" s="319">
        <f t="shared" si="33"/>
        <v>98</v>
      </c>
      <c r="AC44" s="319">
        <f t="shared" si="33"/>
        <v>98</v>
      </c>
      <c r="AD44" s="319">
        <f t="shared" si="33"/>
        <v>98</v>
      </c>
      <c r="AE44" s="319">
        <f t="shared" si="33"/>
        <v>98</v>
      </c>
      <c r="AF44" s="319">
        <f t="shared" si="33"/>
        <v>98</v>
      </c>
      <c r="AG44" s="319">
        <f t="shared" si="33"/>
        <v>98</v>
      </c>
      <c r="AH44" s="319">
        <f t="shared" si="33"/>
        <v>98</v>
      </c>
      <c r="AI44" s="319">
        <f t="shared" si="33"/>
        <v>98</v>
      </c>
      <c r="AJ44" s="319">
        <f t="shared" si="33"/>
        <v>98</v>
      </c>
      <c r="AR44" s="58">
        <f>SUM(AR12:AR43)</f>
        <v>238</v>
      </c>
      <c r="AS44" s="58">
        <f>SUM(AS12:AS43)</f>
        <v>35</v>
      </c>
    </row>
    <row r="46" ht="14.25">
      <c r="A46" s="320"/>
    </row>
    <row r="47" ht="14.25">
      <c r="A47" s="320"/>
    </row>
    <row r="48" ht="14.25">
      <c r="A48" s="320"/>
    </row>
    <row r="49" ht="14.25">
      <c r="A49" s="320"/>
    </row>
  </sheetData>
  <sheetProtection/>
  <mergeCells count="6">
    <mergeCell ref="B3:H3"/>
    <mergeCell ref="I3:O3"/>
    <mergeCell ref="P3:V3"/>
    <mergeCell ref="W3:AC3"/>
    <mergeCell ref="AD3:AJ3"/>
    <mergeCell ref="A3:A4"/>
  </mergeCells>
  <printOptions horizontalCentered="1" verticalCentered="1"/>
  <pageMargins left="0.55" right="0.55" top="0.5895833333333333" bottom="0.5895833333333333" header="0" footer="0"/>
  <pageSetup horizontalDpi="180" verticalDpi="18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75" zoomScaleNormal="75" zoomScaleSheetLayoutView="75" workbookViewId="0" topLeftCell="A55">
      <selection activeCell="A61" sqref="A61:N70"/>
    </sheetView>
  </sheetViews>
  <sheetFormatPr defaultColWidth="9.00390625" defaultRowHeight="14.25"/>
  <cols>
    <col min="1" max="1" width="7.625" style="0" customWidth="1"/>
    <col min="2" max="6" width="7.00390625" style="0" customWidth="1"/>
    <col min="7" max="8" width="8.375" style="0" customWidth="1"/>
    <col min="9" max="9" width="7.75390625" style="0" customWidth="1"/>
    <col min="10" max="14" width="7.00390625" style="0" customWidth="1"/>
    <col min="17" max="17" width="7.625" style="0" customWidth="1"/>
    <col min="18" max="18" width="7.375" style="0" customWidth="1"/>
    <col min="19" max="19" width="7.00390625" style="0" customWidth="1"/>
    <col min="20" max="20" width="6.125" style="0" customWidth="1"/>
    <col min="21" max="21" width="6.625" style="0" customWidth="1"/>
    <col min="22" max="22" width="5.875" style="0" customWidth="1"/>
  </cols>
  <sheetData>
    <row r="1" spans="1:14" ht="36" customHeight="1">
      <c r="A1" s="14" t="s">
        <v>68</v>
      </c>
      <c r="B1" s="15"/>
      <c r="C1" s="15"/>
      <c r="D1" s="15"/>
      <c r="E1" s="15"/>
      <c r="F1" s="15"/>
      <c r="G1" s="47"/>
      <c r="H1" s="47"/>
      <c r="I1" s="14" t="s">
        <v>68</v>
      </c>
      <c r="J1" s="15"/>
      <c r="K1" s="15"/>
      <c r="L1" s="15"/>
      <c r="M1" s="15"/>
      <c r="N1" s="15"/>
    </row>
    <row r="2" spans="1:14" ht="36" customHeight="1">
      <c r="A2" s="249" t="s">
        <v>69</v>
      </c>
      <c r="B2" s="249"/>
      <c r="C2" s="249"/>
      <c r="D2" s="249"/>
      <c r="E2" s="249"/>
      <c r="F2" s="249"/>
      <c r="G2" s="47"/>
      <c r="H2" s="47"/>
      <c r="I2" s="16" t="s">
        <v>69</v>
      </c>
      <c r="J2" s="16"/>
      <c r="K2" s="16"/>
      <c r="L2" s="16"/>
      <c r="M2" s="16"/>
      <c r="N2" s="16"/>
    </row>
    <row r="3" spans="1:14" ht="36" customHeight="1">
      <c r="A3" s="250" t="s">
        <v>70</v>
      </c>
      <c r="B3" s="251" t="s">
        <v>1</v>
      </c>
      <c r="C3" s="251" t="s">
        <v>2</v>
      </c>
      <c r="D3" s="251" t="s">
        <v>3</v>
      </c>
      <c r="E3" s="251" t="s">
        <v>4</v>
      </c>
      <c r="F3" s="252" t="s">
        <v>5</v>
      </c>
      <c r="G3" s="147"/>
      <c r="H3" s="147"/>
      <c r="I3" s="271" t="s">
        <v>70</v>
      </c>
      <c r="J3" s="18" t="s">
        <v>1</v>
      </c>
      <c r="K3" s="18" t="s">
        <v>2</v>
      </c>
      <c r="L3" s="18" t="s">
        <v>3</v>
      </c>
      <c r="M3" s="18" t="s">
        <v>4</v>
      </c>
      <c r="N3" s="19" t="s">
        <v>5</v>
      </c>
    </row>
    <row r="4" spans="1:14" ht="36" customHeight="1">
      <c r="A4" s="253">
        <v>1</v>
      </c>
      <c r="B4" s="254" t="str">
        <f>'初一'!B5</f>
        <v>数</v>
      </c>
      <c r="C4" s="254" t="str">
        <f>'初一'!I5</f>
        <v>语</v>
      </c>
      <c r="D4" s="254" t="str">
        <f>'初一'!P5</f>
        <v>英</v>
      </c>
      <c r="E4" s="254" t="str">
        <f>'初一'!W5</f>
        <v>英</v>
      </c>
      <c r="F4" s="255" t="str">
        <f>'初一'!AD5</f>
        <v>语</v>
      </c>
      <c r="G4" s="256"/>
      <c r="H4" s="256"/>
      <c r="I4" s="160">
        <v>1</v>
      </c>
      <c r="J4" s="21" t="str">
        <f>B4</f>
        <v>数</v>
      </c>
      <c r="K4" s="21" t="str">
        <f>C4</f>
        <v>语</v>
      </c>
      <c r="L4" s="21" t="str">
        <f>D4</f>
        <v>英</v>
      </c>
      <c r="M4" s="21" t="str">
        <f>E4</f>
        <v>英</v>
      </c>
      <c r="N4" s="272" t="str">
        <f>F4</f>
        <v>语</v>
      </c>
    </row>
    <row r="5" spans="1:14" ht="36" customHeight="1">
      <c r="A5" s="253">
        <v>2</v>
      </c>
      <c r="B5" s="254" t="str">
        <f>'初一'!C5</f>
        <v>英</v>
      </c>
      <c r="C5" s="254" t="str">
        <f>'初一'!J5</f>
        <v>英</v>
      </c>
      <c r="D5" s="254" t="str">
        <f>'初一'!Q5</f>
        <v>语</v>
      </c>
      <c r="E5" s="254" t="str">
        <f>'初一'!X5</f>
        <v>数</v>
      </c>
      <c r="F5" s="255" t="str">
        <f>'初一'!AE5</f>
        <v>数</v>
      </c>
      <c r="G5" s="147"/>
      <c r="H5" s="147"/>
      <c r="I5" s="160">
        <v>2</v>
      </c>
      <c r="J5" s="21" t="str">
        <f aca="true" t="shared" si="0" ref="J5:J10">B5</f>
        <v>英</v>
      </c>
      <c r="K5" s="21" t="str">
        <f aca="true" t="shared" si="1" ref="K5:K10">C5</f>
        <v>英</v>
      </c>
      <c r="L5" s="21" t="str">
        <f aca="true" t="shared" si="2" ref="L5:L10">D5</f>
        <v>语</v>
      </c>
      <c r="M5" s="21" t="str">
        <f aca="true" t="shared" si="3" ref="M5:M10">E5</f>
        <v>数</v>
      </c>
      <c r="N5" s="272" t="str">
        <f aca="true" t="shared" si="4" ref="N5:N10">F5</f>
        <v>数</v>
      </c>
    </row>
    <row r="6" spans="1:14" ht="36" customHeight="1">
      <c r="A6" s="253">
        <v>3</v>
      </c>
      <c r="B6" s="254" t="str">
        <f>'初一'!D5</f>
        <v>历</v>
      </c>
      <c r="C6" s="254" t="str">
        <f>'初一'!K5</f>
        <v>数</v>
      </c>
      <c r="D6" s="254" t="str">
        <f>'初一'!R5</f>
        <v>道</v>
      </c>
      <c r="E6" s="254" t="str">
        <f>'初一'!Y5</f>
        <v>语</v>
      </c>
      <c r="F6" s="255" t="str">
        <f>'初一'!AF5</f>
        <v>道</v>
      </c>
      <c r="G6" s="147"/>
      <c r="H6" s="147"/>
      <c r="I6" s="160">
        <v>3</v>
      </c>
      <c r="J6" s="21" t="str">
        <f t="shared" si="0"/>
        <v>历</v>
      </c>
      <c r="K6" s="21" t="str">
        <f t="shared" si="1"/>
        <v>数</v>
      </c>
      <c r="L6" s="21" t="str">
        <f t="shared" si="2"/>
        <v>道</v>
      </c>
      <c r="M6" s="21" t="str">
        <f t="shared" si="3"/>
        <v>语</v>
      </c>
      <c r="N6" s="272" t="str">
        <f t="shared" si="4"/>
        <v>道</v>
      </c>
    </row>
    <row r="7" spans="1:14" ht="36" customHeight="1">
      <c r="A7" s="253">
        <v>4</v>
      </c>
      <c r="B7" s="254" t="str">
        <f>'初一'!E5</f>
        <v>语</v>
      </c>
      <c r="C7" s="254" t="str">
        <f>'初一'!L5</f>
        <v>生</v>
      </c>
      <c r="D7" s="254" t="str">
        <f>'初一'!S5</f>
        <v>数</v>
      </c>
      <c r="E7" s="254" t="str">
        <f>'初一'!Z5</f>
        <v>体</v>
      </c>
      <c r="F7" s="255" t="str">
        <f>'初一'!AG5</f>
        <v>英</v>
      </c>
      <c r="G7" s="147"/>
      <c r="H7" s="147"/>
      <c r="I7" s="160">
        <v>4</v>
      </c>
      <c r="J7" s="21" t="str">
        <f t="shared" si="0"/>
        <v>语</v>
      </c>
      <c r="K7" s="21" t="str">
        <f t="shared" si="1"/>
        <v>生</v>
      </c>
      <c r="L7" s="21" t="str">
        <f t="shared" si="2"/>
        <v>数</v>
      </c>
      <c r="M7" s="21" t="str">
        <f t="shared" si="3"/>
        <v>体</v>
      </c>
      <c r="N7" s="272" t="str">
        <f t="shared" si="4"/>
        <v>英</v>
      </c>
    </row>
    <row r="8" spans="1:14" ht="36" customHeight="1">
      <c r="A8" s="253">
        <v>5</v>
      </c>
      <c r="B8" s="254" t="str">
        <f>'初一'!F5</f>
        <v>信</v>
      </c>
      <c r="C8" s="254" t="str">
        <f>'初一'!M5</f>
        <v>体</v>
      </c>
      <c r="D8" s="254" t="str">
        <f>'初一'!T5</f>
        <v>书</v>
      </c>
      <c r="E8" s="254" t="str">
        <f>'初一'!AA5</f>
        <v>美</v>
      </c>
      <c r="F8" s="255" t="str">
        <f>'初一'!AH5</f>
        <v>音</v>
      </c>
      <c r="G8" s="147"/>
      <c r="H8" s="147"/>
      <c r="I8" s="160">
        <v>5</v>
      </c>
      <c r="J8" s="21" t="str">
        <f t="shared" si="0"/>
        <v>信</v>
      </c>
      <c r="K8" s="21" t="str">
        <f t="shared" si="1"/>
        <v>体</v>
      </c>
      <c r="L8" s="21" t="str">
        <f t="shared" si="2"/>
        <v>书</v>
      </c>
      <c r="M8" s="21" t="str">
        <f t="shared" si="3"/>
        <v>美</v>
      </c>
      <c r="N8" s="272" t="str">
        <f t="shared" si="4"/>
        <v>音</v>
      </c>
    </row>
    <row r="9" spans="1:14" ht="36" customHeight="1">
      <c r="A9" s="253">
        <v>6</v>
      </c>
      <c r="B9" s="254" t="str">
        <f>'初一'!G5</f>
        <v>生</v>
      </c>
      <c r="C9" s="254" t="str">
        <f>'初一'!N5</f>
        <v>地</v>
      </c>
      <c r="D9" s="254" t="str">
        <f>'初一'!U5</f>
        <v>体</v>
      </c>
      <c r="E9" s="254" t="str">
        <f>'初一'!AB5</f>
        <v>信</v>
      </c>
      <c r="F9" s="255" t="str">
        <f>'初一'!AI5</f>
        <v>劳</v>
      </c>
      <c r="G9" s="147"/>
      <c r="H9" s="147"/>
      <c r="I9" s="160">
        <v>6</v>
      </c>
      <c r="J9" s="21" t="str">
        <f t="shared" si="0"/>
        <v>生</v>
      </c>
      <c r="K9" s="21" t="str">
        <f t="shared" si="1"/>
        <v>地</v>
      </c>
      <c r="L9" s="21" t="str">
        <f t="shared" si="2"/>
        <v>体</v>
      </c>
      <c r="M9" s="21" t="str">
        <f t="shared" si="3"/>
        <v>信</v>
      </c>
      <c r="N9" s="272" t="str">
        <f t="shared" si="4"/>
        <v>劳</v>
      </c>
    </row>
    <row r="10" spans="1:14" ht="36" customHeight="1">
      <c r="A10" s="257">
        <v>7</v>
      </c>
      <c r="B10" s="258" t="str">
        <f>'初一'!H5</f>
        <v>班</v>
      </c>
      <c r="C10" s="258" t="str">
        <f>'初一'!O5</f>
        <v>综</v>
      </c>
      <c r="D10" s="258" t="str">
        <f>'初一'!V5</f>
        <v>生</v>
      </c>
      <c r="E10" s="258" t="str">
        <f>'初一'!AC5</f>
        <v>历</v>
      </c>
      <c r="F10" s="259" t="str">
        <f>'初一'!AJ5</f>
        <v>地</v>
      </c>
      <c r="G10" s="147"/>
      <c r="H10" s="147"/>
      <c r="I10" s="273">
        <v>7</v>
      </c>
      <c r="J10" s="274" t="str">
        <f t="shared" si="0"/>
        <v>班</v>
      </c>
      <c r="K10" s="274" t="str">
        <f t="shared" si="1"/>
        <v>综</v>
      </c>
      <c r="L10" s="274" t="str">
        <f t="shared" si="2"/>
        <v>生</v>
      </c>
      <c r="M10" s="274" t="str">
        <f t="shared" si="3"/>
        <v>历</v>
      </c>
      <c r="N10" s="275" t="str">
        <f t="shared" si="4"/>
        <v>地</v>
      </c>
    </row>
    <row r="11" spans="1:14" ht="36" customHeight="1">
      <c r="A11" s="14" t="s">
        <v>68</v>
      </c>
      <c r="B11" s="15"/>
      <c r="C11" s="15"/>
      <c r="D11" s="15"/>
      <c r="E11" s="15"/>
      <c r="F11" s="15"/>
      <c r="G11" s="47"/>
      <c r="H11" s="47"/>
      <c r="I11" s="14" t="s">
        <v>68</v>
      </c>
      <c r="J11" s="15"/>
      <c r="K11" s="15"/>
      <c r="L11" s="15"/>
      <c r="M11" s="15"/>
      <c r="N11" s="15"/>
    </row>
    <row r="12" spans="1:14" ht="36" customHeight="1">
      <c r="A12" s="249" t="s">
        <v>71</v>
      </c>
      <c r="B12" s="249"/>
      <c r="C12" s="249"/>
      <c r="D12" s="249"/>
      <c r="E12" s="249"/>
      <c r="F12" s="249"/>
      <c r="G12" s="47"/>
      <c r="H12" s="47"/>
      <c r="I12" s="16" t="s">
        <v>71</v>
      </c>
      <c r="J12" s="16"/>
      <c r="K12" s="16"/>
      <c r="L12" s="16"/>
      <c r="M12" s="16"/>
      <c r="N12" s="16"/>
    </row>
    <row r="13" spans="1:14" ht="36" customHeight="1">
      <c r="A13" s="260" t="s">
        <v>70</v>
      </c>
      <c r="B13" s="261" t="s">
        <v>1</v>
      </c>
      <c r="C13" s="261" t="s">
        <v>2</v>
      </c>
      <c r="D13" s="261" t="s">
        <v>3</v>
      </c>
      <c r="E13" s="261" t="s">
        <v>4</v>
      </c>
      <c r="F13" s="261" t="s">
        <v>5</v>
      </c>
      <c r="G13" s="47"/>
      <c r="H13" s="47"/>
      <c r="I13" s="276" t="s">
        <v>72</v>
      </c>
      <c r="J13" s="277" t="s">
        <v>1</v>
      </c>
      <c r="K13" s="277" t="s">
        <v>2</v>
      </c>
      <c r="L13" s="277" t="s">
        <v>3</v>
      </c>
      <c r="M13" s="277" t="s">
        <v>4</v>
      </c>
      <c r="N13" s="277" t="s">
        <v>5</v>
      </c>
    </row>
    <row r="14" spans="1:14" ht="36" customHeight="1">
      <c r="A14" s="262">
        <v>1</v>
      </c>
      <c r="B14" s="254" t="str">
        <f>'初一'!B6</f>
        <v>英</v>
      </c>
      <c r="C14" s="254" t="str">
        <f>'初一'!I6</f>
        <v>语</v>
      </c>
      <c r="D14" s="254" t="str">
        <f>'初一'!P6</f>
        <v>数</v>
      </c>
      <c r="E14" s="254" t="str">
        <f>'初一'!W6</f>
        <v>数</v>
      </c>
      <c r="F14" s="254" t="str">
        <f>'初一'!AD6</f>
        <v>语</v>
      </c>
      <c r="G14" s="263"/>
      <c r="H14" s="263"/>
      <c r="I14" s="278">
        <v>1</v>
      </c>
      <c r="J14" s="21" t="str">
        <f>B14</f>
        <v>英</v>
      </c>
      <c r="K14" s="21" t="str">
        <f>C14</f>
        <v>语</v>
      </c>
      <c r="L14" s="21" t="str">
        <f>D14</f>
        <v>数</v>
      </c>
      <c r="M14" s="21" t="str">
        <f>E14</f>
        <v>数</v>
      </c>
      <c r="N14" s="21" t="str">
        <f>F14</f>
        <v>语</v>
      </c>
    </row>
    <row r="15" spans="1:14" ht="36" customHeight="1">
      <c r="A15" s="262">
        <v>2</v>
      </c>
      <c r="B15" s="254" t="str">
        <f>'初一'!C6</f>
        <v>语</v>
      </c>
      <c r="C15" s="254" t="str">
        <f>'初一'!J6</f>
        <v>数</v>
      </c>
      <c r="D15" s="254" t="str">
        <f>'初一'!Q6</f>
        <v>英</v>
      </c>
      <c r="E15" s="254" t="str">
        <f>'初一'!X6</f>
        <v>英</v>
      </c>
      <c r="F15" s="254" t="str">
        <f>'初一'!AE6</f>
        <v>英</v>
      </c>
      <c r="G15" s="47"/>
      <c r="H15" s="47"/>
      <c r="I15" s="278">
        <v>2</v>
      </c>
      <c r="J15" s="21" t="str">
        <f aca="true" t="shared" si="5" ref="J15:J20">B15</f>
        <v>语</v>
      </c>
      <c r="K15" s="21" t="str">
        <f aca="true" t="shared" si="6" ref="K15:K20">C15</f>
        <v>数</v>
      </c>
      <c r="L15" s="21" t="str">
        <f aca="true" t="shared" si="7" ref="L15:L20">D15</f>
        <v>英</v>
      </c>
      <c r="M15" s="21" t="str">
        <f aca="true" t="shared" si="8" ref="M15:M20">E15</f>
        <v>英</v>
      </c>
      <c r="N15" s="21" t="str">
        <f aca="true" t="shared" si="9" ref="N15:N20">F15</f>
        <v>英</v>
      </c>
    </row>
    <row r="16" spans="1:14" ht="36" customHeight="1">
      <c r="A16" s="262">
        <v>3</v>
      </c>
      <c r="B16" s="254" t="str">
        <f>'初一'!D6</f>
        <v>道</v>
      </c>
      <c r="C16" s="254" t="str">
        <f>'初一'!K6</f>
        <v>地</v>
      </c>
      <c r="D16" s="254" t="str">
        <f>'初一'!R6</f>
        <v>语</v>
      </c>
      <c r="E16" s="254" t="str">
        <f>'初一'!Y6</f>
        <v>美</v>
      </c>
      <c r="F16" s="254" t="str">
        <f>'初一'!AF6</f>
        <v>数</v>
      </c>
      <c r="G16" s="47"/>
      <c r="H16" s="47"/>
      <c r="I16" s="278">
        <v>3</v>
      </c>
      <c r="J16" s="21" t="str">
        <f t="shared" si="5"/>
        <v>道</v>
      </c>
      <c r="K16" s="21" t="str">
        <f t="shared" si="6"/>
        <v>地</v>
      </c>
      <c r="L16" s="21" t="str">
        <f t="shared" si="7"/>
        <v>语</v>
      </c>
      <c r="M16" s="21" t="str">
        <f t="shared" si="8"/>
        <v>美</v>
      </c>
      <c r="N16" s="21" t="str">
        <f t="shared" si="9"/>
        <v>数</v>
      </c>
    </row>
    <row r="17" spans="1:14" ht="36" customHeight="1">
      <c r="A17" s="262">
        <v>4</v>
      </c>
      <c r="B17" s="254" t="str">
        <f>'初一'!E6</f>
        <v>数</v>
      </c>
      <c r="C17" s="254" t="str">
        <f>'初一'!L6</f>
        <v>英</v>
      </c>
      <c r="D17" s="254" t="str">
        <f>'初一'!S6</f>
        <v>体</v>
      </c>
      <c r="E17" s="254" t="str">
        <f>'初一'!Z6</f>
        <v>语</v>
      </c>
      <c r="F17" s="254" t="str">
        <f>'初一'!AG6</f>
        <v>历</v>
      </c>
      <c r="G17" s="47"/>
      <c r="H17" s="47"/>
      <c r="I17" s="278">
        <v>4</v>
      </c>
      <c r="J17" s="21" t="str">
        <f t="shared" si="5"/>
        <v>数</v>
      </c>
      <c r="K17" s="21" t="str">
        <f t="shared" si="6"/>
        <v>英</v>
      </c>
      <c r="L17" s="21" t="str">
        <f t="shared" si="7"/>
        <v>体</v>
      </c>
      <c r="M17" s="21" t="str">
        <f t="shared" si="8"/>
        <v>语</v>
      </c>
      <c r="N17" s="21" t="str">
        <f t="shared" si="9"/>
        <v>历</v>
      </c>
    </row>
    <row r="18" spans="1:14" ht="36" customHeight="1">
      <c r="A18" s="262">
        <v>5</v>
      </c>
      <c r="B18" s="254" t="str">
        <f>'初一'!F6</f>
        <v>体</v>
      </c>
      <c r="C18" s="254" t="str">
        <f>'初一'!M6</f>
        <v>音</v>
      </c>
      <c r="D18" s="254" t="str">
        <f>'初一'!T6</f>
        <v>信</v>
      </c>
      <c r="E18" s="254" t="str">
        <f>'初一'!AA6</f>
        <v>道</v>
      </c>
      <c r="F18" s="254" t="str">
        <f>'初一'!AH6</f>
        <v>生</v>
      </c>
      <c r="G18" s="47"/>
      <c r="H18" s="47"/>
      <c r="I18" s="278">
        <v>5</v>
      </c>
      <c r="J18" s="21" t="str">
        <f t="shared" si="5"/>
        <v>体</v>
      </c>
      <c r="K18" s="21" t="str">
        <f t="shared" si="6"/>
        <v>音</v>
      </c>
      <c r="L18" s="21" t="str">
        <f t="shared" si="7"/>
        <v>信</v>
      </c>
      <c r="M18" s="21" t="str">
        <f t="shared" si="8"/>
        <v>道</v>
      </c>
      <c r="N18" s="21" t="str">
        <f t="shared" si="9"/>
        <v>生</v>
      </c>
    </row>
    <row r="19" spans="1:14" ht="36" customHeight="1">
      <c r="A19" s="262">
        <v>6</v>
      </c>
      <c r="B19" s="254" t="str">
        <f>'初一'!G6</f>
        <v>信</v>
      </c>
      <c r="C19" s="254" t="str">
        <f>'初一'!N6</f>
        <v>综</v>
      </c>
      <c r="D19" s="254" t="str">
        <f>'初一'!U6</f>
        <v>历</v>
      </c>
      <c r="E19" s="254" t="str">
        <f>'初一'!AB6</f>
        <v>劳</v>
      </c>
      <c r="F19" s="254" t="str">
        <f>'初一'!AI6</f>
        <v>体</v>
      </c>
      <c r="G19" s="47"/>
      <c r="H19" s="47"/>
      <c r="I19" s="278">
        <v>6</v>
      </c>
      <c r="J19" s="21" t="str">
        <f t="shared" si="5"/>
        <v>信</v>
      </c>
      <c r="K19" s="21" t="str">
        <f t="shared" si="6"/>
        <v>综</v>
      </c>
      <c r="L19" s="21" t="str">
        <f t="shared" si="7"/>
        <v>历</v>
      </c>
      <c r="M19" s="21" t="str">
        <f t="shared" si="8"/>
        <v>劳</v>
      </c>
      <c r="N19" s="21" t="str">
        <f t="shared" si="9"/>
        <v>体</v>
      </c>
    </row>
    <row r="20" spans="1:14" ht="36" customHeight="1">
      <c r="A20" s="262">
        <v>7</v>
      </c>
      <c r="B20" s="254" t="str">
        <f>'初一'!H6</f>
        <v>班</v>
      </c>
      <c r="C20" s="254" t="str">
        <f>'初一'!O6</f>
        <v>生</v>
      </c>
      <c r="D20" s="254" t="str">
        <f>'初一'!V6</f>
        <v>地</v>
      </c>
      <c r="E20" s="254" t="str">
        <f>'初一'!AC6</f>
        <v>生</v>
      </c>
      <c r="F20" s="254" t="str">
        <f>'初一'!AJ6</f>
        <v>书</v>
      </c>
      <c r="G20" s="47"/>
      <c r="H20" s="47"/>
      <c r="I20" s="278">
        <v>7</v>
      </c>
      <c r="J20" s="21" t="str">
        <f t="shared" si="5"/>
        <v>班</v>
      </c>
      <c r="K20" s="21" t="str">
        <f t="shared" si="6"/>
        <v>生</v>
      </c>
      <c r="L20" s="21" t="str">
        <f t="shared" si="7"/>
        <v>地</v>
      </c>
      <c r="M20" s="21" t="str">
        <f t="shared" si="8"/>
        <v>生</v>
      </c>
      <c r="N20" s="21" t="str">
        <f t="shared" si="9"/>
        <v>书</v>
      </c>
    </row>
    <row r="21" spans="1:14" ht="36" customHeight="1">
      <c r="A21" s="14" t="s">
        <v>68</v>
      </c>
      <c r="B21" s="15"/>
      <c r="C21" s="15"/>
      <c r="D21" s="15"/>
      <c r="E21" s="15"/>
      <c r="F21" s="15"/>
      <c r="G21" s="47"/>
      <c r="H21" s="47"/>
      <c r="I21" s="14" t="s">
        <v>68</v>
      </c>
      <c r="J21" s="15"/>
      <c r="K21" s="15"/>
      <c r="L21" s="15"/>
      <c r="M21" s="15"/>
      <c r="N21" s="15"/>
    </row>
    <row r="22" spans="1:14" ht="36" customHeight="1">
      <c r="A22" s="249" t="s">
        <v>73</v>
      </c>
      <c r="B22" s="249"/>
      <c r="C22" s="249"/>
      <c r="D22" s="249"/>
      <c r="E22" s="249"/>
      <c r="F22" s="249"/>
      <c r="G22" s="47"/>
      <c r="H22" s="47"/>
      <c r="I22" s="249" t="s">
        <v>73</v>
      </c>
      <c r="J22" s="249"/>
      <c r="K22" s="249"/>
      <c r="L22" s="249"/>
      <c r="M22" s="249"/>
      <c r="N22" s="249"/>
    </row>
    <row r="23" spans="1:14" ht="36" customHeight="1">
      <c r="A23" s="260" t="s">
        <v>70</v>
      </c>
      <c r="B23" s="261" t="s">
        <v>1</v>
      </c>
      <c r="C23" s="261" t="s">
        <v>2</v>
      </c>
      <c r="D23" s="261" t="s">
        <v>3</v>
      </c>
      <c r="E23" s="261" t="s">
        <v>4</v>
      </c>
      <c r="F23" s="261" t="s">
        <v>5</v>
      </c>
      <c r="G23" s="47"/>
      <c r="H23" s="47"/>
      <c r="I23" s="276" t="s">
        <v>72</v>
      </c>
      <c r="J23" s="277" t="s">
        <v>1</v>
      </c>
      <c r="K23" s="277" t="s">
        <v>2</v>
      </c>
      <c r="L23" s="277" t="s">
        <v>3</v>
      </c>
      <c r="M23" s="277" t="s">
        <v>4</v>
      </c>
      <c r="N23" s="277" t="s">
        <v>5</v>
      </c>
    </row>
    <row r="24" spans="1:14" ht="36" customHeight="1">
      <c r="A24" s="262">
        <v>1</v>
      </c>
      <c r="B24" s="254" t="str">
        <f>'初一'!B7</f>
        <v>数</v>
      </c>
      <c r="C24" s="254" t="str">
        <f>'初一'!I7</f>
        <v>英</v>
      </c>
      <c r="D24" s="254" t="str">
        <f>'初一'!P7</f>
        <v>语</v>
      </c>
      <c r="E24" s="254" t="str">
        <f>'初一'!W7</f>
        <v>语</v>
      </c>
      <c r="F24" s="254" t="str">
        <f>'初一'!AD7</f>
        <v>语</v>
      </c>
      <c r="G24" s="256"/>
      <c r="H24" s="256"/>
      <c r="I24" s="278">
        <v>1</v>
      </c>
      <c r="J24" s="51" t="str">
        <f>B24</f>
        <v>数</v>
      </c>
      <c r="K24" s="51" t="str">
        <f>C24</f>
        <v>英</v>
      </c>
      <c r="L24" s="51" t="str">
        <f>D24</f>
        <v>语</v>
      </c>
      <c r="M24" s="51" t="str">
        <f>E24</f>
        <v>语</v>
      </c>
      <c r="N24" s="51" t="str">
        <f>F24</f>
        <v>语</v>
      </c>
    </row>
    <row r="25" spans="1:14" ht="36" customHeight="1">
      <c r="A25" s="262">
        <v>2</v>
      </c>
      <c r="B25" s="254" t="str">
        <f>'初一'!C7</f>
        <v>地</v>
      </c>
      <c r="C25" s="254" t="str">
        <f>'初一'!J7</f>
        <v>数</v>
      </c>
      <c r="D25" s="254" t="str">
        <f>'初一'!Q7</f>
        <v>数</v>
      </c>
      <c r="E25" s="254" t="str">
        <f>'初一'!X7</f>
        <v>英</v>
      </c>
      <c r="F25" s="254" t="str">
        <f>'初一'!AE7</f>
        <v>英</v>
      </c>
      <c r="G25" s="147"/>
      <c r="H25" s="147"/>
      <c r="I25" s="278">
        <v>2</v>
      </c>
      <c r="J25" s="51" t="str">
        <f aca="true" t="shared" si="10" ref="J25:J30">B25</f>
        <v>地</v>
      </c>
      <c r="K25" s="51" t="str">
        <f aca="true" t="shared" si="11" ref="K25:K30">C25</f>
        <v>数</v>
      </c>
      <c r="L25" s="51" t="str">
        <f aca="true" t="shared" si="12" ref="L25:L30">D25</f>
        <v>数</v>
      </c>
      <c r="M25" s="51" t="str">
        <f aca="true" t="shared" si="13" ref="M25:M30">E25</f>
        <v>英</v>
      </c>
      <c r="N25" s="51" t="str">
        <f aca="true" t="shared" si="14" ref="N25:N30">F25</f>
        <v>英</v>
      </c>
    </row>
    <row r="26" spans="1:14" ht="36" customHeight="1">
      <c r="A26" s="262">
        <v>3</v>
      </c>
      <c r="B26" s="254" t="str">
        <f>'初一'!D7</f>
        <v>语</v>
      </c>
      <c r="C26" s="254" t="str">
        <f>'初一'!K7</f>
        <v>信</v>
      </c>
      <c r="D26" s="254" t="str">
        <f>'初一'!R7</f>
        <v>英</v>
      </c>
      <c r="E26" s="254" t="str">
        <f>'初一'!Y7</f>
        <v>数</v>
      </c>
      <c r="F26" s="254" t="str">
        <f>'初一'!AF7</f>
        <v>数</v>
      </c>
      <c r="G26" s="147"/>
      <c r="H26" s="147"/>
      <c r="I26" s="278">
        <v>3</v>
      </c>
      <c r="J26" s="51" t="str">
        <f t="shared" si="10"/>
        <v>语</v>
      </c>
      <c r="K26" s="51" t="str">
        <f t="shared" si="11"/>
        <v>信</v>
      </c>
      <c r="L26" s="51" t="str">
        <f t="shared" si="12"/>
        <v>英</v>
      </c>
      <c r="M26" s="51" t="str">
        <f t="shared" si="13"/>
        <v>数</v>
      </c>
      <c r="N26" s="51" t="str">
        <f t="shared" si="14"/>
        <v>数</v>
      </c>
    </row>
    <row r="27" spans="1:14" ht="36" customHeight="1">
      <c r="A27" s="262">
        <v>4</v>
      </c>
      <c r="B27" s="254" t="str">
        <f>'初一'!E7</f>
        <v>英</v>
      </c>
      <c r="C27" s="254" t="str">
        <f>'初一'!L7</f>
        <v>语</v>
      </c>
      <c r="D27" s="254" t="str">
        <f>'初一'!S7</f>
        <v>信</v>
      </c>
      <c r="E27" s="254" t="str">
        <f>'初一'!Z7</f>
        <v>生</v>
      </c>
      <c r="F27" s="254" t="str">
        <f>'初一'!AG7</f>
        <v>音</v>
      </c>
      <c r="G27" s="147"/>
      <c r="H27" s="147"/>
      <c r="I27" s="278">
        <v>4</v>
      </c>
      <c r="J27" s="51" t="str">
        <f t="shared" si="10"/>
        <v>英</v>
      </c>
      <c r="K27" s="51" t="str">
        <f t="shared" si="11"/>
        <v>语</v>
      </c>
      <c r="L27" s="51" t="str">
        <f t="shared" si="12"/>
        <v>信</v>
      </c>
      <c r="M27" s="51" t="str">
        <f t="shared" si="13"/>
        <v>生</v>
      </c>
      <c r="N27" s="51" t="str">
        <f t="shared" si="14"/>
        <v>音</v>
      </c>
    </row>
    <row r="28" spans="1:14" ht="36" customHeight="1">
      <c r="A28" s="262">
        <v>5</v>
      </c>
      <c r="B28" s="254" t="str">
        <f>'初一'!F7</f>
        <v>生</v>
      </c>
      <c r="C28" s="254" t="str">
        <f>'初一'!M7</f>
        <v>道</v>
      </c>
      <c r="D28" s="254" t="str">
        <f>'初一'!T7</f>
        <v>地</v>
      </c>
      <c r="E28" s="254" t="str">
        <f>'初一'!AA7</f>
        <v>体</v>
      </c>
      <c r="F28" s="254" t="str">
        <f>'初一'!AH7</f>
        <v>劳</v>
      </c>
      <c r="G28" s="147"/>
      <c r="H28" s="147"/>
      <c r="I28" s="278">
        <v>5</v>
      </c>
      <c r="J28" s="51" t="str">
        <f t="shared" si="10"/>
        <v>生</v>
      </c>
      <c r="K28" s="51" t="str">
        <f t="shared" si="11"/>
        <v>道</v>
      </c>
      <c r="L28" s="51" t="str">
        <f t="shared" si="12"/>
        <v>地</v>
      </c>
      <c r="M28" s="51" t="str">
        <f t="shared" si="13"/>
        <v>体</v>
      </c>
      <c r="N28" s="51" t="str">
        <f t="shared" si="14"/>
        <v>劳</v>
      </c>
    </row>
    <row r="29" spans="1:14" ht="36" customHeight="1">
      <c r="A29" s="262">
        <v>6</v>
      </c>
      <c r="B29" s="254" t="str">
        <f>'初一'!G7</f>
        <v>美</v>
      </c>
      <c r="C29" s="254" t="str">
        <f>'初一'!N7</f>
        <v>书</v>
      </c>
      <c r="D29" s="254" t="str">
        <f>'初一'!U7</f>
        <v>综</v>
      </c>
      <c r="E29" s="254" t="str">
        <f>'初一'!AB7</f>
        <v>历</v>
      </c>
      <c r="F29" s="254" t="str">
        <f>'初一'!AI7</f>
        <v>生</v>
      </c>
      <c r="G29" s="147"/>
      <c r="H29" s="147"/>
      <c r="I29" s="278">
        <v>6</v>
      </c>
      <c r="J29" s="51" t="str">
        <f t="shared" si="10"/>
        <v>美</v>
      </c>
      <c r="K29" s="51" t="str">
        <f t="shared" si="11"/>
        <v>书</v>
      </c>
      <c r="L29" s="51" t="str">
        <f t="shared" si="12"/>
        <v>综</v>
      </c>
      <c r="M29" s="51" t="str">
        <f t="shared" si="13"/>
        <v>历</v>
      </c>
      <c r="N29" s="51" t="str">
        <f t="shared" si="14"/>
        <v>生</v>
      </c>
    </row>
    <row r="30" spans="1:14" ht="36" customHeight="1">
      <c r="A30" s="262">
        <v>7</v>
      </c>
      <c r="B30" s="254" t="str">
        <f>'初一'!H7</f>
        <v>班</v>
      </c>
      <c r="C30" s="254" t="str">
        <f>'初一'!O7</f>
        <v>体</v>
      </c>
      <c r="D30" s="254" t="str">
        <f>'初一'!V7</f>
        <v>历</v>
      </c>
      <c r="E30" s="254" t="str">
        <f>'初一'!AC7</f>
        <v>道</v>
      </c>
      <c r="F30" s="254" t="str">
        <f>'初一'!AJ7</f>
        <v>体</v>
      </c>
      <c r="G30" s="147"/>
      <c r="H30" s="147"/>
      <c r="I30" s="278">
        <v>7</v>
      </c>
      <c r="J30" s="51" t="str">
        <f t="shared" si="10"/>
        <v>班</v>
      </c>
      <c r="K30" s="51" t="str">
        <f t="shared" si="11"/>
        <v>体</v>
      </c>
      <c r="L30" s="51" t="str">
        <f t="shared" si="12"/>
        <v>历</v>
      </c>
      <c r="M30" s="51" t="str">
        <f t="shared" si="13"/>
        <v>道</v>
      </c>
      <c r="N30" s="51" t="str">
        <f t="shared" si="14"/>
        <v>体</v>
      </c>
    </row>
    <row r="31" spans="1:14" ht="36" customHeight="1">
      <c r="A31" s="14" t="s">
        <v>68</v>
      </c>
      <c r="B31" s="15"/>
      <c r="C31" s="15"/>
      <c r="D31" s="15"/>
      <c r="E31" s="15"/>
      <c r="F31" s="15"/>
      <c r="G31" s="47"/>
      <c r="H31" s="47"/>
      <c r="I31" s="14" t="s">
        <v>68</v>
      </c>
      <c r="J31" s="15"/>
      <c r="K31" s="15"/>
      <c r="L31" s="15"/>
      <c r="M31" s="15"/>
      <c r="N31" s="15"/>
    </row>
    <row r="32" spans="1:14" ht="36" customHeight="1">
      <c r="A32" s="249" t="s">
        <v>74</v>
      </c>
      <c r="B32" s="249"/>
      <c r="C32" s="249"/>
      <c r="D32" s="249"/>
      <c r="E32" s="249"/>
      <c r="F32" s="249"/>
      <c r="G32" s="47"/>
      <c r="H32" s="47"/>
      <c r="I32" s="16" t="s">
        <v>74</v>
      </c>
      <c r="J32" s="16"/>
      <c r="K32" s="16"/>
      <c r="L32" s="16"/>
      <c r="M32" s="16"/>
      <c r="N32" s="16"/>
    </row>
    <row r="33" spans="1:14" ht="36" customHeight="1">
      <c r="A33" s="260" t="s">
        <v>72</v>
      </c>
      <c r="B33" s="261" t="s">
        <v>1</v>
      </c>
      <c r="C33" s="261" t="s">
        <v>2</v>
      </c>
      <c r="D33" s="261" t="s">
        <v>3</v>
      </c>
      <c r="E33" s="261" t="s">
        <v>4</v>
      </c>
      <c r="F33" s="261" t="s">
        <v>5</v>
      </c>
      <c r="G33" s="47"/>
      <c r="H33" s="47"/>
      <c r="I33" s="276" t="s">
        <v>72</v>
      </c>
      <c r="J33" s="277" t="s">
        <v>1</v>
      </c>
      <c r="K33" s="277" t="s">
        <v>2</v>
      </c>
      <c r="L33" s="277" t="s">
        <v>3</v>
      </c>
      <c r="M33" s="277" t="s">
        <v>4</v>
      </c>
      <c r="N33" s="277" t="s">
        <v>5</v>
      </c>
    </row>
    <row r="34" spans="1:14" ht="36" customHeight="1">
      <c r="A34" s="262">
        <v>1</v>
      </c>
      <c r="B34" s="254" t="str">
        <f>'初一'!B8</f>
        <v>语</v>
      </c>
      <c r="C34" s="254" t="str">
        <f>'初一'!I8</f>
        <v>英</v>
      </c>
      <c r="D34" s="254" t="str">
        <f>'初一'!P8</f>
        <v>英</v>
      </c>
      <c r="E34" s="254" t="str">
        <f>'初一'!W8</f>
        <v>数</v>
      </c>
      <c r="F34" s="264" t="str">
        <f>'初一'!AD8</f>
        <v>数</v>
      </c>
      <c r="G34" s="158"/>
      <c r="H34" s="159"/>
      <c r="I34" s="279">
        <v>1</v>
      </c>
      <c r="J34" s="21" t="str">
        <f>B34</f>
        <v>语</v>
      </c>
      <c r="K34" s="21" t="str">
        <f>C34</f>
        <v>英</v>
      </c>
      <c r="L34" s="21" t="str">
        <f>D34</f>
        <v>英</v>
      </c>
      <c r="M34" s="21" t="str">
        <f>E34</f>
        <v>数</v>
      </c>
      <c r="N34" s="21" t="str">
        <f>F34</f>
        <v>数</v>
      </c>
    </row>
    <row r="35" spans="1:14" ht="36" customHeight="1">
      <c r="A35" s="262">
        <v>2</v>
      </c>
      <c r="B35" s="254" t="str">
        <f>'初一'!C8</f>
        <v>英</v>
      </c>
      <c r="C35" s="254" t="str">
        <f>'初一'!J8</f>
        <v>语</v>
      </c>
      <c r="D35" s="254" t="str">
        <f>'初一'!Q8</f>
        <v>生</v>
      </c>
      <c r="E35" s="254" t="str">
        <f>'初一'!X8</f>
        <v>语</v>
      </c>
      <c r="F35" s="254" t="str">
        <f>'初一'!AE8</f>
        <v>生</v>
      </c>
      <c r="G35" s="147"/>
      <c r="H35" s="147"/>
      <c r="I35" s="278">
        <v>2</v>
      </c>
      <c r="J35" s="21" t="str">
        <f aca="true" t="shared" si="15" ref="J35:J40">B35</f>
        <v>英</v>
      </c>
      <c r="K35" s="21" t="str">
        <f aca="true" t="shared" si="16" ref="K35:K40">C35</f>
        <v>语</v>
      </c>
      <c r="L35" s="21" t="str">
        <f aca="true" t="shared" si="17" ref="L35:L40">D35</f>
        <v>生</v>
      </c>
      <c r="M35" s="21" t="str">
        <f aca="true" t="shared" si="18" ref="M35:M40">E35</f>
        <v>语</v>
      </c>
      <c r="N35" s="21" t="str">
        <f aca="true" t="shared" si="19" ref="N35:N40">F35</f>
        <v>生</v>
      </c>
    </row>
    <row r="36" spans="1:14" ht="36" customHeight="1">
      <c r="A36" s="262">
        <v>3</v>
      </c>
      <c r="B36" s="254" t="str">
        <f>'初一'!D8</f>
        <v>体</v>
      </c>
      <c r="C36" s="254" t="str">
        <f>'初一'!K8</f>
        <v>数</v>
      </c>
      <c r="D36" s="254" t="str">
        <f>'初一'!R8</f>
        <v>数</v>
      </c>
      <c r="E36" s="254" t="str">
        <f>'初一'!Y8</f>
        <v>英</v>
      </c>
      <c r="F36" s="254" t="str">
        <f>'初一'!AF8</f>
        <v>语</v>
      </c>
      <c r="G36" s="147"/>
      <c r="H36" s="147"/>
      <c r="I36" s="278">
        <v>3</v>
      </c>
      <c r="J36" s="21" t="str">
        <f t="shared" si="15"/>
        <v>体</v>
      </c>
      <c r="K36" s="21" t="str">
        <f t="shared" si="16"/>
        <v>数</v>
      </c>
      <c r="L36" s="21" t="str">
        <f t="shared" si="17"/>
        <v>数</v>
      </c>
      <c r="M36" s="21" t="str">
        <f t="shared" si="18"/>
        <v>英</v>
      </c>
      <c r="N36" s="21" t="str">
        <f t="shared" si="19"/>
        <v>语</v>
      </c>
    </row>
    <row r="37" spans="1:14" ht="36" customHeight="1">
      <c r="A37" s="262">
        <v>4</v>
      </c>
      <c r="B37" s="254" t="str">
        <f>'初一'!E8</f>
        <v>数</v>
      </c>
      <c r="C37" s="254" t="str">
        <f>'初一'!L8</f>
        <v>历</v>
      </c>
      <c r="D37" s="254" t="str">
        <f>'初一'!S8</f>
        <v>语</v>
      </c>
      <c r="E37" s="254" t="str">
        <f>'初一'!Z8</f>
        <v>历</v>
      </c>
      <c r="F37" s="254" t="str">
        <f>'初一'!AG8</f>
        <v>英</v>
      </c>
      <c r="G37" s="147"/>
      <c r="H37" s="147"/>
      <c r="I37" s="278">
        <v>4</v>
      </c>
      <c r="J37" s="21" t="str">
        <f t="shared" si="15"/>
        <v>数</v>
      </c>
      <c r="K37" s="21" t="str">
        <f t="shared" si="16"/>
        <v>历</v>
      </c>
      <c r="L37" s="21" t="str">
        <f t="shared" si="17"/>
        <v>语</v>
      </c>
      <c r="M37" s="21" t="str">
        <f t="shared" si="18"/>
        <v>历</v>
      </c>
      <c r="N37" s="21" t="str">
        <f t="shared" si="19"/>
        <v>英</v>
      </c>
    </row>
    <row r="38" spans="1:14" ht="36" customHeight="1">
      <c r="A38" s="262">
        <v>5</v>
      </c>
      <c r="B38" s="254" t="str">
        <f>'初一'!F8</f>
        <v>道</v>
      </c>
      <c r="C38" s="254" t="str">
        <f>'初一'!M8</f>
        <v>生</v>
      </c>
      <c r="D38" s="254" t="str">
        <f>'初一'!T8</f>
        <v>体</v>
      </c>
      <c r="E38" s="254" t="str">
        <f>'初一'!AA8</f>
        <v>综</v>
      </c>
      <c r="F38" s="254" t="str">
        <f>'初一'!AH8</f>
        <v>体</v>
      </c>
      <c r="G38" s="147"/>
      <c r="H38" s="147"/>
      <c r="I38" s="278">
        <v>5</v>
      </c>
      <c r="J38" s="21" t="str">
        <f t="shared" si="15"/>
        <v>道</v>
      </c>
      <c r="K38" s="21" t="str">
        <f t="shared" si="16"/>
        <v>生</v>
      </c>
      <c r="L38" s="21" t="str">
        <f t="shared" si="17"/>
        <v>体</v>
      </c>
      <c r="M38" s="21" t="str">
        <f t="shared" si="18"/>
        <v>综</v>
      </c>
      <c r="N38" s="21" t="str">
        <f t="shared" si="19"/>
        <v>体</v>
      </c>
    </row>
    <row r="39" spans="1:14" ht="36" customHeight="1">
      <c r="A39" s="262">
        <v>6</v>
      </c>
      <c r="B39" s="254" t="str">
        <f>'初一'!G8</f>
        <v>地</v>
      </c>
      <c r="C39" s="254" t="str">
        <f>'初一'!N8</f>
        <v>美</v>
      </c>
      <c r="D39" s="254" t="str">
        <f>'初一'!U8</f>
        <v>音</v>
      </c>
      <c r="E39" s="254" t="str">
        <f>'初一'!AB8</f>
        <v>地</v>
      </c>
      <c r="F39" s="254" t="str">
        <f>'初一'!AI8</f>
        <v>信</v>
      </c>
      <c r="G39" s="147"/>
      <c r="H39" s="147"/>
      <c r="I39" s="278">
        <v>6</v>
      </c>
      <c r="J39" s="21" t="str">
        <f t="shared" si="15"/>
        <v>地</v>
      </c>
      <c r="K39" s="21" t="str">
        <f t="shared" si="16"/>
        <v>美</v>
      </c>
      <c r="L39" s="21" t="str">
        <f t="shared" si="17"/>
        <v>音</v>
      </c>
      <c r="M39" s="21" t="str">
        <f t="shared" si="18"/>
        <v>地</v>
      </c>
      <c r="N39" s="21" t="str">
        <f t="shared" si="19"/>
        <v>信</v>
      </c>
    </row>
    <row r="40" spans="1:14" ht="36" customHeight="1">
      <c r="A40" s="262">
        <v>7</v>
      </c>
      <c r="B40" s="254" t="str">
        <f>'初一'!H8</f>
        <v>班</v>
      </c>
      <c r="C40" s="254" t="str">
        <f>'初一'!O8</f>
        <v>书</v>
      </c>
      <c r="D40" s="254" t="str">
        <f>'初一'!V8</f>
        <v>信</v>
      </c>
      <c r="E40" s="254" t="str">
        <f>'初一'!AC8</f>
        <v>劳</v>
      </c>
      <c r="F40" s="254" t="str">
        <f>'初一'!AJ8</f>
        <v>道</v>
      </c>
      <c r="G40" s="147"/>
      <c r="H40" s="147"/>
      <c r="I40" s="278">
        <v>7</v>
      </c>
      <c r="J40" s="21" t="str">
        <f t="shared" si="15"/>
        <v>班</v>
      </c>
      <c r="K40" s="21" t="str">
        <f t="shared" si="16"/>
        <v>书</v>
      </c>
      <c r="L40" s="21" t="str">
        <f t="shared" si="17"/>
        <v>信</v>
      </c>
      <c r="M40" s="21" t="str">
        <f t="shared" si="18"/>
        <v>劳</v>
      </c>
      <c r="N40" s="21" t="str">
        <f t="shared" si="19"/>
        <v>道</v>
      </c>
    </row>
    <row r="41" spans="1:14" ht="36" customHeight="1">
      <c r="A41" s="14" t="s">
        <v>68</v>
      </c>
      <c r="B41" s="15"/>
      <c r="C41" s="15"/>
      <c r="D41" s="15"/>
      <c r="E41" s="15"/>
      <c r="F41" s="15"/>
      <c r="G41" s="47"/>
      <c r="H41" s="47"/>
      <c r="I41" s="14" t="s">
        <v>68</v>
      </c>
      <c r="J41" s="15"/>
      <c r="K41" s="15"/>
      <c r="L41" s="15"/>
      <c r="M41" s="15"/>
      <c r="N41" s="15"/>
    </row>
    <row r="42" spans="1:14" ht="36" customHeight="1">
      <c r="A42" s="249" t="s">
        <v>75</v>
      </c>
      <c r="B42" s="249"/>
      <c r="C42" s="249"/>
      <c r="D42" s="249"/>
      <c r="E42" s="249"/>
      <c r="F42" s="249"/>
      <c r="G42" s="47"/>
      <c r="H42" s="47"/>
      <c r="I42" s="16" t="s">
        <v>75</v>
      </c>
      <c r="J42" s="16"/>
      <c r="K42" s="16"/>
      <c r="L42" s="16"/>
      <c r="M42" s="16"/>
      <c r="N42" s="16"/>
    </row>
    <row r="43" spans="1:14" ht="36" customHeight="1">
      <c r="A43" s="260" t="s">
        <v>70</v>
      </c>
      <c r="B43" s="261" t="s">
        <v>1</v>
      </c>
      <c r="C43" s="261" t="s">
        <v>2</v>
      </c>
      <c r="D43" s="261" t="s">
        <v>3</v>
      </c>
      <c r="E43" s="261" t="s">
        <v>4</v>
      </c>
      <c r="F43" s="261" t="s">
        <v>5</v>
      </c>
      <c r="G43" s="47"/>
      <c r="H43" s="47"/>
      <c r="I43" s="276" t="s">
        <v>72</v>
      </c>
      <c r="J43" s="277" t="s">
        <v>1</v>
      </c>
      <c r="K43" s="277" t="s">
        <v>2</v>
      </c>
      <c r="L43" s="277" t="s">
        <v>3</v>
      </c>
      <c r="M43" s="277" t="s">
        <v>4</v>
      </c>
      <c r="N43" s="277" t="s">
        <v>5</v>
      </c>
    </row>
    <row r="44" spans="1:15" ht="36" customHeight="1">
      <c r="A44" s="262">
        <v>1</v>
      </c>
      <c r="B44" s="254" t="str">
        <f>'初一'!B9</f>
        <v>数</v>
      </c>
      <c r="C44" s="254" t="str">
        <f>'初一'!I9</f>
        <v>英</v>
      </c>
      <c r="D44" s="254" t="str">
        <f>'初一'!P9</f>
        <v>语</v>
      </c>
      <c r="E44" s="254" t="str">
        <f>'初一'!W9</f>
        <v>数</v>
      </c>
      <c r="F44" s="264" t="str">
        <f>'初一'!AD9</f>
        <v>英</v>
      </c>
      <c r="G44" s="265"/>
      <c r="H44" s="263"/>
      <c r="I44" s="278">
        <v>1</v>
      </c>
      <c r="J44" s="21" t="str">
        <f>B44</f>
        <v>数</v>
      </c>
      <c r="K44" s="21" t="str">
        <f>C44</f>
        <v>英</v>
      </c>
      <c r="L44" s="21" t="str">
        <f>D44</f>
        <v>语</v>
      </c>
      <c r="M44" s="21" t="str">
        <f>E44</f>
        <v>数</v>
      </c>
      <c r="N44" s="21" t="str">
        <f>F44</f>
        <v>英</v>
      </c>
      <c r="O44" s="161"/>
    </row>
    <row r="45" spans="1:15" ht="36" customHeight="1">
      <c r="A45" s="262">
        <v>2</v>
      </c>
      <c r="B45" s="254" t="str">
        <f>'初一'!C9</f>
        <v>语</v>
      </c>
      <c r="C45" s="254" t="str">
        <f>'初一'!J9</f>
        <v>数</v>
      </c>
      <c r="D45" s="254" t="str">
        <f>'初一'!Q9</f>
        <v>美</v>
      </c>
      <c r="E45" s="254" t="str">
        <f>'初一'!X9</f>
        <v>英</v>
      </c>
      <c r="F45" s="254" t="str">
        <f>'初一'!AE9</f>
        <v>道</v>
      </c>
      <c r="G45" s="147"/>
      <c r="H45" s="147"/>
      <c r="I45" s="278">
        <v>2</v>
      </c>
      <c r="J45" s="21" t="str">
        <f aca="true" t="shared" si="20" ref="J45:J50">B45</f>
        <v>语</v>
      </c>
      <c r="K45" s="21" t="str">
        <f aca="true" t="shared" si="21" ref="K45:K50">C45</f>
        <v>数</v>
      </c>
      <c r="L45" s="21" t="str">
        <f aca="true" t="shared" si="22" ref="L45:L50">D45</f>
        <v>美</v>
      </c>
      <c r="M45" s="21" t="str">
        <f aca="true" t="shared" si="23" ref="M45:M50">E45</f>
        <v>英</v>
      </c>
      <c r="N45" s="21" t="str">
        <f aca="true" t="shared" si="24" ref="N45:N50">F45</f>
        <v>道</v>
      </c>
      <c r="O45" s="161"/>
    </row>
    <row r="46" spans="1:15" ht="36" customHeight="1">
      <c r="A46" s="262">
        <v>3</v>
      </c>
      <c r="B46" s="254" t="str">
        <f>'初一'!D9</f>
        <v>英</v>
      </c>
      <c r="C46" s="254" t="str">
        <f>'初一'!K9</f>
        <v>历</v>
      </c>
      <c r="D46" s="254" t="str">
        <f>'初一'!R9</f>
        <v>数</v>
      </c>
      <c r="E46" s="254" t="str">
        <f>'初一'!Y9</f>
        <v>语</v>
      </c>
      <c r="F46" s="254" t="str">
        <f>'初一'!AF9</f>
        <v>数</v>
      </c>
      <c r="G46" s="147"/>
      <c r="H46" s="147"/>
      <c r="I46" s="278">
        <v>3</v>
      </c>
      <c r="J46" s="21" t="str">
        <f t="shared" si="20"/>
        <v>英</v>
      </c>
      <c r="K46" s="21" t="str">
        <f t="shared" si="21"/>
        <v>历</v>
      </c>
      <c r="L46" s="21" t="str">
        <f t="shared" si="22"/>
        <v>数</v>
      </c>
      <c r="M46" s="21" t="str">
        <f t="shared" si="23"/>
        <v>语</v>
      </c>
      <c r="N46" s="21" t="str">
        <f t="shared" si="24"/>
        <v>数</v>
      </c>
      <c r="O46" s="161"/>
    </row>
    <row r="47" spans="1:15" ht="36" customHeight="1">
      <c r="A47" s="262">
        <v>4</v>
      </c>
      <c r="B47" s="254" t="str">
        <f>'初一'!E9</f>
        <v>音</v>
      </c>
      <c r="C47" s="254" t="str">
        <f>'初一'!L9</f>
        <v>语</v>
      </c>
      <c r="D47" s="254" t="str">
        <f>'初一'!S9</f>
        <v>英</v>
      </c>
      <c r="E47" s="254" t="str">
        <f>'初一'!Z9</f>
        <v>地</v>
      </c>
      <c r="F47" s="254" t="str">
        <f>'初一'!AG9</f>
        <v>信</v>
      </c>
      <c r="G47" s="147"/>
      <c r="H47" s="147"/>
      <c r="I47" s="278">
        <v>4</v>
      </c>
      <c r="J47" s="21" t="str">
        <f t="shared" si="20"/>
        <v>音</v>
      </c>
      <c r="K47" s="21" t="str">
        <f t="shared" si="21"/>
        <v>语</v>
      </c>
      <c r="L47" s="21" t="str">
        <f t="shared" si="22"/>
        <v>英</v>
      </c>
      <c r="M47" s="21" t="str">
        <f t="shared" si="23"/>
        <v>地</v>
      </c>
      <c r="N47" s="21" t="str">
        <f t="shared" si="24"/>
        <v>信</v>
      </c>
      <c r="O47" s="161"/>
    </row>
    <row r="48" spans="1:15" ht="36" customHeight="1">
      <c r="A48" s="262">
        <v>5</v>
      </c>
      <c r="B48" s="254" t="str">
        <f>'初一'!F9</f>
        <v>体</v>
      </c>
      <c r="C48" s="254" t="str">
        <f>'初一'!M9</f>
        <v>生</v>
      </c>
      <c r="D48" s="254" t="str">
        <f>'初一'!T9</f>
        <v>道</v>
      </c>
      <c r="E48" s="254" t="str">
        <f>'初一'!AA9</f>
        <v>体</v>
      </c>
      <c r="F48" s="254" t="str">
        <f>'初一'!AH9</f>
        <v>语</v>
      </c>
      <c r="G48" s="147"/>
      <c r="H48" s="147"/>
      <c r="I48" s="278">
        <v>5</v>
      </c>
      <c r="J48" s="21" t="str">
        <f t="shared" si="20"/>
        <v>体</v>
      </c>
      <c r="K48" s="21" t="str">
        <f t="shared" si="21"/>
        <v>生</v>
      </c>
      <c r="L48" s="21" t="str">
        <f t="shared" si="22"/>
        <v>道</v>
      </c>
      <c r="M48" s="21" t="str">
        <f t="shared" si="23"/>
        <v>体</v>
      </c>
      <c r="N48" s="21" t="str">
        <f t="shared" si="24"/>
        <v>语</v>
      </c>
      <c r="O48" s="161"/>
    </row>
    <row r="49" spans="1:15" ht="36" customHeight="1">
      <c r="A49" s="262">
        <v>6</v>
      </c>
      <c r="B49" s="254" t="str">
        <f>'初一'!G9</f>
        <v>综</v>
      </c>
      <c r="C49" s="254" t="str">
        <f>'初一'!N9</f>
        <v>信</v>
      </c>
      <c r="D49" s="254" t="str">
        <f>'初一'!U9</f>
        <v>地</v>
      </c>
      <c r="E49" s="254" t="str">
        <f>'初一'!AB9</f>
        <v>历</v>
      </c>
      <c r="F49" s="254" t="str">
        <f>'初一'!AI9</f>
        <v>生</v>
      </c>
      <c r="G49" s="147"/>
      <c r="H49" s="147"/>
      <c r="I49" s="278">
        <v>6</v>
      </c>
      <c r="J49" s="21" t="str">
        <f t="shared" si="20"/>
        <v>综</v>
      </c>
      <c r="K49" s="21" t="str">
        <f t="shared" si="21"/>
        <v>信</v>
      </c>
      <c r="L49" s="21" t="str">
        <f t="shared" si="22"/>
        <v>地</v>
      </c>
      <c r="M49" s="21" t="str">
        <f t="shared" si="23"/>
        <v>历</v>
      </c>
      <c r="N49" s="21" t="str">
        <f t="shared" si="24"/>
        <v>生</v>
      </c>
      <c r="O49" s="161"/>
    </row>
    <row r="50" spans="1:15" ht="36" customHeight="1">
      <c r="A50" s="262">
        <v>7</v>
      </c>
      <c r="B50" s="254" t="str">
        <f>'初一'!H9</f>
        <v>班</v>
      </c>
      <c r="C50" s="254" t="str">
        <f>'初一'!O9</f>
        <v>书</v>
      </c>
      <c r="D50" s="254" t="str">
        <f>'初一'!V9</f>
        <v>劳</v>
      </c>
      <c r="E50" s="254" t="str">
        <f>'初一'!AC9</f>
        <v>生</v>
      </c>
      <c r="F50" s="254" t="str">
        <f>'初一'!AJ9</f>
        <v>体</v>
      </c>
      <c r="G50" s="147"/>
      <c r="H50" s="147"/>
      <c r="I50" s="278">
        <v>7</v>
      </c>
      <c r="J50" s="21" t="str">
        <f t="shared" si="20"/>
        <v>班</v>
      </c>
      <c r="K50" s="21" t="str">
        <f t="shared" si="21"/>
        <v>书</v>
      </c>
      <c r="L50" s="21" t="str">
        <f t="shared" si="22"/>
        <v>劳</v>
      </c>
      <c r="M50" s="21" t="str">
        <f t="shared" si="23"/>
        <v>生</v>
      </c>
      <c r="N50" s="21" t="str">
        <f t="shared" si="24"/>
        <v>体</v>
      </c>
      <c r="O50" s="161"/>
    </row>
    <row r="51" spans="1:14" ht="36" customHeight="1">
      <c r="A51" s="14" t="s">
        <v>68</v>
      </c>
      <c r="B51" s="15"/>
      <c r="C51" s="15"/>
      <c r="D51" s="15"/>
      <c r="E51" s="15"/>
      <c r="F51" s="15"/>
      <c r="G51" s="47"/>
      <c r="H51" s="47"/>
      <c r="I51" s="14" t="s">
        <v>68</v>
      </c>
      <c r="J51" s="15"/>
      <c r="K51" s="15"/>
      <c r="L51" s="15"/>
      <c r="M51" s="15"/>
      <c r="N51" s="15"/>
    </row>
    <row r="52" spans="1:14" ht="36" customHeight="1">
      <c r="A52" s="249" t="s">
        <v>76</v>
      </c>
      <c r="B52" s="249"/>
      <c r="C52" s="249"/>
      <c r="D52" s="249"/>
      <c r="E52" s="249"/>
      <c r="F52" s="249"/>
      <c r="G52" s="47"/>
      <c r="H52" s="47"/>
      <c r="I52" s="249" t="s">
        <v>76</v>
      </c>
      <c r="J52" s="249"/>
      <c r="K52" s="249"/>
      <c r="L52" s="249"/>
      <c r="M52" s="249"/>
      <c r="N52" s="249"/>
    </row>
    <row r="53" spans="1:14" ht="36" customHeight="1">
      <c r="A53" s="266" t="s">
        <v>70</v>
      </c>
      <c r="B53" s="261" t="s">
        <v>1</v>
      </c>
      <c r="C53" s="261" t="s">
        <v>2</v>
      </c>
      <c r="D53" s="261" t="s">
        <v>3</v>
      </c>
      <c r="E53" s="261" t="s">
        <v>4</v>
      </c>
      <c r="F53" s="261" t="s">
        <v>5</v>
      </c>
      <c r="G53" s="47"/>
      <c r="H53" s="47"/>
      <c r="I53" s="276" t="s">
        <v>70</v>
      </c>
      <c r="J53" s="277" t="s">
        <v>1</v>
      </c>
      <c r="K53" s="277" t="s">
        <v>2</v>
      </c>
      <c r="L53" s="277" t="s">
        <v>3</v>
      </c>
      <c r="M53" s="277" t="s">
        <v>4</v>
      </c>
      <c r="N53" s="277" t="s">
        <v>5</v>
      </c>
    </row>
    <row r="54" spans="1:14" ht="36" customHeight="1">
      <c r="A54" s="267">
        <v>1</v>
      </c>
      <c r="B54" s="254" t="str">
        <f>'初一'!B10</f>
        <v>英</v>
      </c>
      <c r="C54" s="254" t="str">
        <f>'初一'!I10</f>
        <v>语</v>
      </c>
      <c r="D54" s="254" t="str">
        <f>'初一'!P10</f>
        <v>英</v>
      </c>
      <c r="E54" s="254" t="str">
        <f>'初一'!W10</f>
        <v>英</v>
      </c>
      <c r="F54" s="254" t="str">
        <f>'初一'!AD10</f>
        <v>数</v>
      </c>
      <c r="G54" s="256"/>
      <c r="H54" s="256"/>
      <c r="I54" s="280">
        <v>1</v>
      </c>
      <c r="J54" s="21" t="str">
        <f>B54</f>
        <v>英</v>
      </c>
      <c r="K54" s="21" t="str">
        <f>C54</f>
        <v>语</v>
      </c>
      <c r="L54" s="21" t="str">
        <f>D54</f>
        <v>英</v>
      </c>
      <c r="M54" s="21" t="str">
        <f>E54</f>
        <v>英</v>
      </c>
      <c r="N54" s="21" t="str">
        <f>F54</f>
        <v>数</v>
      </c>
    </row>
    <row r="55" spans="1:14" ht="36" customHeight="1">
      <c r="A55" s="267">
        <v>2</v>
      </c>
      <c r="B55" s="254" t="str">
        <f>'初一'!C10</f>
        <v>信</v>
      </c>
      <c r="C55" s="254" t="str">
        <f>'初一'!J10</f>
        <v>道</v>
      </c>
      <c r="D55" s="254" t="str">
        <f>'初一'!Q10</f>
        <v>语</v>
      </c>
      <c r="E55" s="254" t="str">
        <f>'初一'!X10</f>
        <v>语</v>
      </c>
      <c r="F55" s="254" t="str">
        <f>'初一'!AE10</f>
        <v>语</v>
      </c>
      <c r="G55" s="147"/>
      <c r="H55" s="147"/>
      <c r="I55" s="280">
        <v>2</v>
      </c>
      <c r="J55" s="21" t="str">
        <f aca="true" t="shared" si="25" ref="J55:J60">B55</f>
        <v>信</v>
      </c>
      <c r="K55" s="21" t="str">
        <f aca="true" t="shared" si="26" ref="K55:K60">C55</f>
        <v>道</v>
      </c>
      <c r="L55" s="21" t="str">
        <f aca="true" t="shared" si="27" ref="L55:L60">D55</f>
        <v>语</v>
      </c>
      <c r="M55" s="21" t="str">
        <f aca="true" t="shared" si="28" ref="M55:M60">E55</f>
        <v>语</v>
      </c>
      <c r="N55" s="21" t="str">
        <f aca="true" t="shared" si="29" ref="N55:N60">F55</f>
        <v>语</v>
      </c>
    </row>
    <row r="56" spans="1:14" ht="36" customHeight="1">
      <c r="A56" s="267">
        <v>3</v>
      </c>
      <c r="B56" s="254" t="str">
        <f>'初一'!D10</f>
        <v>数</v>
      </c>
      <c r="C56" s="254" t="str">
        <f>'初一'!K10</f>
        <v>数</v>
      </c>
      <c r="D56" s="254" t="str">
        <f>'初一'!R10</f>
        <v>综</v>
      </c>
      <c r="E56" s="254" t="str">
        <f>'初一'!Y10</f>
        <v>信</v>
      </c>
      <c r="F56" s="254" t="str">
        <f>'初一'!AF10</f>
        <v>英</v>
      </c>
      <c r="G56" s="147"/>
      <c r="H56" s="147"/>
      <c r="I56" s="280">
        <v>3</v>
      </c>
      <c r="J56" s="21" t="str">
        <f t="shared" si="25"/>
        <v>数</v>
      </c>
      <c r="K56" s="21" t="str">
        <f t="shared" si="26"/>
        <v>数</v>
      </c>
      <c r="L56" s="21" t="str">
        <f t="shared" si="27"/>
        <v>综</v>
      </c>
      <c r="M56" s="21" t="str">
        <f t="shared" si="28"/>
        <v>信</v>
      </c>
      <c r="N56" s="21" t="str">
        <f t="shared" si="29"/>
        <v>英</v>
      </c>
    </row>
    <row r="57" spans="1:14" ht="36" customHeight="1">
      <c r="A57" s="267">
        <v>4</v>
      </c>
      <c r="B57" s="254" t="str">
        <f>'初一'!E10</f>
        <v>语</v>
      </c>
      <c r="C57" s="254" t="str">
        <f>'初一'!L10</f>
        <v>英</v>
      </c>
      <c r="D57" s="254" t="str">
        <f>'初一'!S10</f>
        <v>数</v>
      </c>
      <c r="E57" s="254" t="str">
        <f>'初一'!Z10</f>
        <v>数</v>
      </c>
      <c r="F57" s="254" t="str">
        <f>'初一'!AG10</f>
        <v>历</v>
      </c>
      <c r="G57" s="147"/>
      <c r="H57" s="147"/>
      <c r="I57" s="280">
        <v>4</v>
      </c>
      <c r="J57" s="21" t="str">
        <f t="shared" si="25"/>
        <v>语</v>
      </c>
      <c r="K57" s="21" t="str">
        <f t="shared" si="26"/>
        <v>英</v>
      </c>
      <c r="L57" s="21" t="str">
        <f t="shared" si="27"/>
        <v>数</v>
      </c>
      <c r="M57" s="21" t="str">
        <f t="shared" si="28"/>
        <v>数</v>
      </c>
      <c r="N57" s="21" t="str">
        <f t="shared" si="29"/>
        <v>历</v>
      </c>
    </row>
    <row r="58" spans="1:14" ht="36" customHeight="1">
      <c r="A58" s="267">
        <v>5</v>
      </c>
      <c r="B58" s="254" t="str">
        <f>'初一'!F10</f>
        <v>地</v>
      </c>
      <c r="C58" s="254" t="str">
        <f>'初一'!M10</f>
        <v>体</v>
      </c>
      <c r="D58" s="254" t="str">
        <f>'初一'!T10</f>
        <v>体</v>
      </c>
      <c r="E58" s="254" t="str">
        <f>'初一'!AA10</f>
        <v>生</v>
      </c>
      <c r="F58" s="254" t="str">
        <f>'初一'!AH10</f>
        <v>生</v>
      </c>
      <c r="G58" s="147"/>
      <c r="H58" s="147"/>
      <c r="I58" s="280">
        <v>5</v>
      </c>
      <c r="J58" s="21" t="str">
        <f t="shared" si="25"/>
        <v>地</v>
      </c>
      <c r="K58" s="21" t="str">
        <f t="shared" si="26"/>
        <v>体</v>
      </c>
      <c r="L58" s="21" t="str">
        <f t="shared" si="27"/>
        <v>体</v>
      </c>
      <c r="M58" s="21" t="str">
        <f t="shared" si="28"/>
        <v>生</v>
      </c>
      <c r="N58" s="21" t="str">
        <f t="shared" si="29"/>
        <v>生</v>
      </c>
    </row>
    <row r="59" spans="1:14" ht="36" customHeight="1">
      <c r="A59" s="267">
        <v>6</v>
      </c>
      <c r="B59" s="254" t="str">
        <f>'初一'!G10</f>
        <v>历</v>
      </c>
      <c r="C59" s="254" t="str">
        <f>'初一'!N10</f>
        <v>劳</v>
      </c>
      <c r="D59" s="254" t="str">
        <f>'初一'!U10</f>
        <v>书</v>
      </c>
      <c r="E59" s="254" t="str">
        <f>'初一'!AB10</f>
        <v>体</v>
      </c>
      <c r="F59" s="254" t="str">
        <f>'初一'!AI10</f>
        <v>音</v>
      </c>
      <c r="G59" s="147"/>
      <c r="H59" s="147"/>
      <c r="I59" s="280">
        <v>6</v>
      </c>
      <c r="J59" s="21" t="str">
        <f t="shared" si="25"/>
        <v>历</v>
      </c>
      <c r="K59" s="21" t="str">
        <f t="shared" si="26"/>
        <v>劳</v>
      </c>
      <c r="L59" s="21" t="str">
        <f t="shared" si="27"/>
        <v>书</v>
      </c>
      <c r="M59" s="21" t="str">
        <f t="shared" si="28"/>
        <v>体</v>
      </c>
      <c r="N59" s="21" t="str">
        <f t="shared" si="29"/>
        <v>音</v>
      </c>
    </row>
    <row r="60" spans="1:14" ht="36" customHeight="1">
      <c r="A60" s="267">
        <v>7</v>
      </c>
      <c r="B60" s="254" t="str">
        <f>'初一'!H10</f>
        <v>班</v>
      </c>
      <c r="C60" s="254" t="str">
        <f>'初一'!O10</f>
        <v>生</v>
      </c>
      <c r="D60" s="254" t="str">
        <f>'初一'!V10</f>
        <v>美</v>
      </c>
      <c r="E60" s="254" t="str">
        <f>'初一'!AC10</f>
        <v>道</v>
      </c>
      <c r="F60" s="254" t="str">
        <f>'初一'!AJ10</f>
        <v>地</v>
      </c>
      <c r="G60" s="147"/>
      <c r="H60" s="147"/>
      <c r="I60" s="280">
        <v>7</v>
      </c>
      <c r="J60" s="21" t="str">
        <f t="shared" si="25"/>
        <v>班</v>
      </c>
      <c r="K60" s="21" t="str">
        <f t="shared" si="26"/>
        <v>生</v>
      </c>
      <c r="L60" s="21" t="str">
        <f t="shared" si="27"/>
        <v>美</v>
      </c>
      <c r="M60" s="21" t="str">
        <f t="shared" si="28"/>
        <v>道</v>
      </c>
      <c r="N60" s="21" t="str">
        <f t="shared" si="29"/>
        <v>地</v>
      </c>
    </row>
    <row r="61" spans="1:14" ht="36" customHeight="1">
      <c r="A61" s="14" t="s">
        <v>68</v>
      </c>
      <c r="B61" s="15"/>
      <c r="C61" s="15"/>
      <c r="D61" s="15"/>
      <c r="E61" s="15"/>
      <c r="F61" s="15"/>
      <c r="G61" s="47"/>
      <c r="H61" s="47"/>
      <c r="I61" s="14" t="s">
        <v>68</v>
      </c>
      <c r="J61" s="15"/>
      <c r="K61" s="15"/>
      <c r="L61" s="15"/>
      <c r="M61" s="15"/>
      <c r="N61" s="15"/>
    </row>
    <row r="62" spans="1:14" ht="36" customHeight="1">
      <c r="A62" s="249" t="s">
        <v>77</v>
      </c>
      <c r="B62" s="249"/>
      <c r="C62" s="249"/>
      <c r="D62" s="249"/>
      <c r="E62" s="249"/>
      <c r="F62" s="249"/>
      <c r="G62" s="47"/>
      <c r="H62" s="47"/>
      <c r="I62" s="157" t="str">
        <f>A62</f>
        <v>初一(7)班</v>
      </c>
      <c r="J62" s="157"/>
      <c r="K62" s="157"/>
      <c r="L62" s="157"/>
      <c r="M62" s="157"/>
      <c r="N62" s="157"/>
    </row>
    <row r="63" spans="1:14" ht="36" customHeight="1">
      <c r="A63" s="17" t="s">
        <v>70</v>
      </c>
      <c r="B63" s="268" t="s">
        <v>1</v>
      </c>
      <c r="C63" s="268" t="s">
        <v>2</v>
      </c>
      <c r="D63" s="268" t="s">
        <v>3</v>
      </c>
      <c r="E63" s="268" t="s">
        <v>4</v>
      </c>
      <c r="F63" s="269" t="s">
        <v>5</v>
      </c>
      <c r="G63" s="47"/>
      <c r="H63" s="47"/>
      <c r="I63" s="17" t="s">
        <v>78</v>
      </c>
      <c r="J63" s="18" t="s">
        <v>1</v>
      </c>
      <c r="K63" s="18" t="s">
        <v>2</v>
      </c>
      <c r="L63" s="18" t="s">
        <v>3</v>
      </c>
      <c r="M63" s="18" t="s">
        <v>4</v>
      </c>
      <c r="N63" s="19" t="s">
        <v>5</v>
      </c>
    </row>
    <row r="64" spans="1:14" ht="36" customHeight="1">
      <c r="A64" s="20">
        <v>1</v>
      </c>
      <c r="B64" s="53" t="str">
        <f>'初一'!B$11</f>
        <v>英</v>
      </c>
      <c r="C64" s="53" t="str">
        <f>'初一'!I$11</f>
        <v>语</v>
      </c>
      <c r="D64" s="53" t="str">
        <f>'初一'!P$11</f>
        <v>语</v>
      </c>
      <c r="E64" s="53" t="str">
        <f>'初一'!W$11</f>
        <v>英</v>
      </c>
      <c r="F64" s="270" t="str">
        <f>'初一'!AD$11</f>
        <v>语</v>
      </c>
      <c r="G64" s="154"/>
      <c r="H64" s="154"/>
      <c r="I64" s="20">
        <v>1</v>
      </c>
      <c r="J64" s="281" t="str">
        <f>B64</f>
        <v>英</v>
      </c>
      <c r="K64" s="281" t="str">
        <f>C64</f>
        <v>语</v>
      </c>
      <c r="L64" s="281" t="str">
        <f>D64</f>
        <v>语</v>
      </c>
      <c r="M64" s="281" t="str">
        <f>E64</f>
        <v>英</v>
      </c>
      <c r="N64" s="281" t="str">
        <f>F64</f>
        <v>语</v>
      </c>
    </row>
    <row r="65" spans="1:16" ht="36" customHeight="1">
      <c r="A65" s="20">
        <v>2</v>
      </c>
      <c r="B65" s="53" t="str">
        <f>'初一'!C$11</f>
        <v>语</v>
      </c>
      <c r="C65" s="53" t="str">
        <f>'初一'!J$11</f>
        <v>数</v>
      </c>
      <c r="D65" s="53" t="str">
        <f>'初一'!Q$11</f>
        <v>数</v>
      </c>
      <c r="E65" s="53" t="str">
        <f>'初一'!X$11</f>
        <v>语</v>
      </c>
      <c r="F65" s="270" t="str">
        <f>'初一'!AE$11</f>
        <v>英</v>
      </c>
      <c r="G65" s="154"/>
      <c r="H65" s="154"/>
      <c r="I65" s="20">
        <v>2</v>
      </c>
      <c r="J65" s="281" t="str">
        <f aca="true" t="shared" si="30" ref="J65:J70">B65</f>
        <v>语</v>
      </c>
      <c r="K65" s="281" t="str">
        <f aca="true" t="shared" si="31" ref="K65:K70">C65</f>
        <v>数</v>
      </c>
      <c r="L65" s="281" t="str">
        <f aca="true" t="shared" si="32" ref="L65:L70">D65</f>
        <v>数</v>
      </c>
      <c r="M65" s="281" t="str">
        <f aca="true" t="shared" si="33" ref="M65:M70">E65</f>
        <v>语</v>
      </c>
      <c r="N65" s="281" t="str">
        <f aca="true" t="shared" si="34" ref="N65:N70">F65</f>
        <v>英</v>
      </c>
      <c r="P65" s="284"/>
    </row>
    <row r="66" spans="1:14" ht="36" customHeight="1">
      <c r="A66" s="20">
        <v>3</v>
      </c>
      <c r="B66" s="53" t="str">
        <f>'初一'!D$11</f>
        <v>数</v>
      </c>
      <c r="C66" s="53" t="str">
        <f>'初一'!K$11</f>
        <v>英</v>
      </c>
      <c r="D66" s="53" t="str">
        <f>'初一'!R$11</f>
        <v>英</v>
      </c>
      <c r="E66" s="53" t="str">
        <f>'初一'!Y$11</f>
        <v>数</v>
      </c>
      <c r="F66" s="270" t="str">
        <f>'初一'!AF$11</f>
        <v>道</v>
      </c>
      <c r="G66" s="154"/>
      <c r="H66" s="154"/>
      <c r="I66" s="20">
        <v>3</v>
      </c>
      <c r="J66" s="281" t="str">
        <f t="shared" si="30"/>
        <v>数</v>
      </c>
      <c r="K66" s="281" t="str">
        <f t="shared" si="31"/>
        <v>英</v>
      </c>
      <c r="L66" s="281" t="str">
        <f t="shared" si="32"/>
        <v>英</v>
      </c>
      <c r="M66" s="281" t="str">
        <f t="shared" si="33"/>
        <v>数</v>
      </c>
      <c r="N66" s="281" t="str">
        <f t="shared" si="34"/>
        <v>道</v>
      </c>
    </row>
    <row r="67" spans="1:14" ht="36" customHeight="1">
      <c r="A67" s="20">
        <v>4</v>
      </c>
      <c r="B67" s="53" t="str">
        <f>'初一'!E$11</f>
        <v>体</v>
      </c>
      <c r="C67" s="53" t="str">
        <f>'初一'!L$11</f>
        <v>道</v>
      </c>
      <c r="D67" s="53" t="str">
        <f>'初一'!S$11</f>
        <v>地</v>
      </c>
      <c r="E67" s="53" t="str">
        <f>'初一'!Z$11</f>
        <v>生</v>
      </c>
      <c r="F67" s="270" t="str">
        <f>'初一'!AG$11</f>
        <v>数</v>
      </c>
      <c r="G67" s="154"/>
      <c r="H67" s="154"/>
      <c r="I67" s="20">
        <v>4</v>
      </c>
      <c r="J67" s="281" t="str">
        <f t="shared" si="30"/>
        <v>体</v>
      </c>
      <c r="K67" s="281" t="str">
        <f t="shared" si="31"/>
        <v>道</v>
      </c>
      <c r="L67" s="281" t="str">
        <f t="shared" si="32"/>
        <v>地</v>
      </c>
      <c r="M67" s="281" t="str">
        <f t="shared" si="33"/>
        <v>生</v>
      </c>
      <c r="N67" s="281" t="str">
        <f t="shared" si="34"/>
        <v>数</v>
      </c>
    </row>
    <row r="68" spans="1:14" ht="36" customHeight="1">
      <c r="A68" s="20">
        <v>5</v>
      </c>
      <c r="B68" s="53" t="str">
        <f>'初一'!F$11</f>
        <v>生</v>
      </c>
      <c r="C68" s="53" t="str">
        <f>'初一'!M$11</f>
        <v>历</v>
      </c>
      <c r="D68" s="53" t="str">
        <f>'初一'!T$11</f>
        <v>美</v>
      </c>
      <c r="E68" s="53" t="str">
        <f>'初一'!AA$11</f>
        <v>信</v>
      </c>
      <c r="F68" s="270" t="str">
        <f>'初一'!AH$11</f>
        <v>信</v>
      </c>
      <c r="G68" s="154"/>
      <c r="H68" s="154"/>
      <c r="I68" s="20">
        <v>5</v>
      </c>
      <c r="J68" s="281" t="str">
        <f t="shared" si="30"/>
        <v>生</v>
      </c>
      <c r="K68" s="281" t="str">
        <f t="shared" si="31"/>
        <v>历</v>
      </c>
      <c r="L68" s="281" t="str">
        <f t="shared" si="32"/>
        <v>美</v>
      </c>
      <c r="M68" s="281" t="str">
        <f t="shared" si="33"/>
        <v>信</v>
      </c>
      <c r="N68" s="281" t="str">
        <f t="shared" si="34"/>
        <v>信</v>
      </c>
    </row>
    <row r="69" spans="1:14" ht="36" customHeight="1">
      <c r="A69" s="20">
        <v>6</v>
      </c>
      <c r="B69" s="53" t="str">
        <f>'初一'!G$11</f>
        <v>劳</v>
      </c>
      <c r="C69" s="53" t="str">
        <f>'初一'!N$11</f>
        <v>书</v>
      </c>
      <c r="D69" s="53" t="str">
        <f>'初一'!U$11</f>
        <v>体</v>
      </c>
      <c r="E69" s="53" t="str">
        <f>'初一'!AB$11</f>
        <v>综</v>
      </c>
      <c r="F69" s="270" t="str">
        <f>'初一'!AI$11</f>
        <v>体</v>
      </c>
      <c r="G69" s="154"/>
      <c r="H69" s="154"/>
      <c r="I69" s="20">
        <v>6</v>
      </c>
      <c r="J69" s="281" t="str">
        <f t="shared" si="30"/>
        <v>劳</v>
      </c>
      <c r="K69" s="281" t="str">
        <f t="shared" si="31"/>
        <v>书</v>
      </c>
      <c r="L69" s="281" t="str">
        <f t="shared" si="32"/>
        <v>体</v>
      </c>
      <c r="M69" s="281" t="str">
        <f t="shared" si="33"/>
        <v>综</v>
      </c>
      <c r="N69" s="281" t="str">
        <f t="shared" si="34"/>
        <v>体</v>
      </c>
    </row>
    <row r="70" spans="1:14" ht="36" customHeight="1">
      <c r="A70" s="54">
        <v>7</v>
      </c>
      <c r="B70" s="282" t="str">
        <f>'初一'!H$11</f>
        <v>班</v>
      </c>
      <c r="C70" s="282" t="str">
        <f>'初一'!O$11</f>
        <v>音</v>
      </c>
      <c r="D70" s="282" t="str">
        <f>'初一'!V$11</f>
        <v>生</v>
      </c>
      <c r="E70" s="282" t="str">
        <f>'初一'!AC$11</f>
        <v>地</v>
      </c>
      <c r="F70" s="283" t="str">
        <f>'初一'!AJ$11</f>
        <v>历</v>
      </c>
      <c r="G70" s="154"/>
      <c r="H70" s="154"/>
      <c r="I70" s="20">
        <v>7</v>
      </c>
      <c r="J70" s="281" t="str">
        <f t="shared" si="30"/>
        <v>班</v>
      </c>
      <c r="K70" s="281" t="str">
        <f t="shared" si="31"/>
        <v>音</v>
      </c>
      <c r="L70" s="281" t="str">
        <f t="shared" si="32"/>
        <v>生</v>
      </c>
      <c r="M70" s="281" t="str">
        <f t="shared" si="33"/>
        <v>地</v>
      </c>
      <c r="N70" s="281" t="str">
        <f t="shared" si="34"/>
        <v>历</v>
      </c>
    </row>
  </sheetData>
  <sheetProtection/>
  <mergeCells count="14">
    <mergeCell ref="A2:F2"/>
    <mergeCell ref="I2:N2"/>
    <mergeCell ref="A12:F12"/>
    <mergeCell ref="I12:N12"/>
    <mergeCell ref="A22:F22"/>
    <mergeCell ref="I22:N22"/>
    <mergeCell ref="A32:F32"/>
    <mergeCell ref="I32:N32"/>
    <mergeCell ref="A42:F42"/>
    <mergeCell ref="I42:N42"/>
    <mergeCell ref="A52:F52"/>
    <mergeCell ref="I52:N52"/>
    <mergeCell ref="A62:F62"/>
    <mergeCell ref="I62:N62"/>
  </mergeCells>
  <printOptions/>
  <pageMargins left="1.5395833333333333" right="1.3395833333333333" top="0.9798611111111111" bottom="1.5694444444444444" header="0.5097222222222222" footer="0.5097222222222222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4"/>
  <sheetViews>
    <sheetView zoomScaleSheetLayoutView="75" workbookViewId="0" topLeftCell="A1">
      <selection activeCell="V7" sqref="V7"/>
    </sheetView>
  </sheetViews>
  <sheetFormatPr defaultColWidth="9.00390625" defaultRowHeight="14.25"/>
  <cols>
    <col min="1" max="1" width="7.875" style="162" customWidth="1"/>
    <col min="2" max="2" width="3.50390625" style="163" customWidth="1"/>
    <col min="3" max="3" width="3.00390625" style="163" customWidth="1"/>
    <col min="4" max="4" width="3.75390625" style="163" bestFit="1" customWidth="1"/>
    <col min="5" max="5" width="2.875" style="163" customWidth="1"/>
    <col min="6" max="6" width="3.75390625" style="163" bestFit="1" customWidth="1"/>
    <col min="7" max="7" width="3.00390625" style="163" customWidth="1"/>
    <col min="8" max="36" width="3.50390625" style="163" customWidth="1"/>
    <col min="37" max="41" width="3.75390625" style="163" customWidth="1"/>
    <col min="42" max="42" width="3.375" style="163" customWidth="1"/>
    <col min="43" max="43" width="5.375" style="163" customWidth="1"/>
    <col min="44" max="45" width="3.75390625" style="163" customWidth="1"/>
    <col min="46" max="46" width="9.00390625" style="58" customWidth="1"/>
    <col min="47" max="47" width="3.50390625" style="58" customWidth="1"/>
    <col min="48" max="48" width="3.375" style="58" customWidth="1"/>
    <col min="49" max="50" width="3.50390625" style="58" customWidth="1"/>
    <col min="51" max="59" width="3.375" style="58" customWidth="1"/>
    <col min="60" max="60" width="2.875" style="58" customWidth="1"/>
    <col min="61" max="16384" width="9.00390625" style="58" customWidth="1"/>
  </cols>
  <sheetData>
    <row r="1" spans="1:45" ht="20.25">
      <c r="A1" s="164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62"/>
      <c r="AL1" s="62"/>
      <c r="AM1" s="62"/>
      <c r="AN1" s="62"/>
      <c r="AO1" s="62"/>
      <c r="AP1" s="62"/>
      <c r="AQ1" s="62"/>
      <c r="AR1" s="62"/>
      <c r="AS1" s="62"/>
    </row>
    <row r="2" spans="1:45" ht="16.5" customHeight="1">
      <c r="A2" s="166"/>
      <c r="B2" s="167"/>
      <c r="C2" s="168"/>
      <c r="D2" s="168"/>
      <c r="E2" s="168"/>
      <c r="F2" s="168"/>
      <c r="G2" s="168"/>
      <c r="H2" s="169"/>
      <c r="I2" s="204"/>
      <c r="J2" s="168"/>
      <c r="K2" s="168"/>
      <c r="L2" s="168"/>
      <c r="M2" s="168"/>
      <c r="N2" s="168"/>
      <c r="O2" s="169"/>
      <c r="P2" s="204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233">
        <v>44077</v>
      </c>
      <c r="AE2" s="233"/>
      <c r="AF2" s="233"/>
      <c r="AG2" s="233"/>
      <c r="AH2" s="233"/>
      <c r="AI2" s="233"/>
      <c r="AJ2" s="233"/>
      <c r="AK2" s="236"/>
      <c r="AL2" s="236"/>
      <c r="AM2" s="236"/>
      <c r="AN2" s="236"/>
      <c r="AO2" s="236"/>
      <c r="AP2" s="236"/>
      <c r="AQ2" s="236"/>
      <c r="AR2" s="236"/>
      <c r="AS2" s="236"/>
    </row>
    <row r="3" spans="1:45" ht="14.25" customHeight="1">
      <c r="A3" s="170"/>
      <c r="B3" s="171" t="s">
        <v>1</v>
      </c>
      <c r="C3" s="172"/>
      <c r="D3" s="172"/>
      <c r="E3" s="172"/>
      <c r="F3" s="172"/>
      <c r="G3" s="172"/>
      <c r="H3" s="173"/>
      <c r="I3" s="205" t="s">
        <v>2</v>
      </c>
      <c r="J3" s="172"/>
      <c r="K3" s="172"/>
      <c r="L3" s="172"/>
      <c r="M3" s="172"/>
      <c r="N3" s="172"/>
      <c r="O3" s="173"/>
      <c r="P3" s="205" t="s">
        <v>3</v>
      </c>
      <c r="Q3" s="172"/>
      <c r="R3" s="172"/>
      <c r="S3" s="172"/>
      <c r="T3" s="172"/>
      <c r="U3" s="172"/>
      <c r="V3" s="172"/>
      <c r="W3" s="227" t="s">
        <v>4</v>
      </c>
      <c r="X3" s="172"/>
      <c r="Y3" s="172"/>
      <c r="Z3" s="172"/>
      <c r="AA3" s="172"/>
      <c r="AB3" s="172"/>
      <c r="AC3" s="172"/>
      <c r="AD3" s="227" t="s">
        <v>5</v>
      </c>
      <c r="AE3" s="172"/>
      <c r="AF3" s="172"/>
      <c r="AG3" s="172"/>
      <c r="AH3" s="172"/>
      <c r="AI3" s="172"/>
      <c r="AJ3" s="172"/>
      <c r="AK3" s="134"/>
      <c r="AL3" s="134"/>
      <c r="AM3" s="134"/>
      <c r="AN3" s="134"/>
      <c r="AO3" s="134"/>
      <c r="AP3" s="134"/>
      <c r="AQ3" s="134"/>
      <c r="AR3" s="134"/>
      <c r="AS3" s="134"/>
    </row>
    <row r="4" spans="1:61" ht="14.25" customHeight="1">
      <c r="A4" s="170"/>
      <c r="B4" s="174">
        <v>1</v>
      </c>
      <c r="C4" s="175">
        <v>2</v>
      </c>
      <c r="D4" s="175">
        <v>3</v>
      </c>
      <c r="E4" s="175">
        <v>4</v>
      </c>
      <c r="F4" s="175">
        <v>5</v>
      </c>
      <c r="G4" s="175">
        <v>6</v>
      </c>
      <c r="H4" s="176">
        <v>7</v>
      </c>
      <c r="I4" s="206">
        <v>1</v>
      </c>
      <c r="J4" s="175">
        <v>2</v>
      </c>
      <c r="K4" s="175">
        <v>3</v>
      </c>
      <c r="L4" s="175">
        <v>4</v>
      </c>
      <c r="M4" s="175">
        <v>5</v>
      </c>
      <c r="N4" s="175">
        <v>6</v>
      </c>
      <c r="O4" s="176">
        <v>7</v>
      </c>
      <c r="P4" s="206">
        <v>1</v>
      </c>
      <c r="Q4" s="175">
        <v>2</v>
      </c>
      <c r="R4" s="175">
        <v>3</v>
      </c>
      <c r="S4" s="175">
        <v>4</v>
      </c>
      <c r="T4" s="175">
        <v>5</v>
      </c>
      <c r="U4" s="175">
        <v>6</v>
      </c>
      <c r="V4" s="176">
        <v>7</v>
      </c>
      <c r="W4" s="206">
        <v>1</v>
      </c>
      <c r="X4" s="175">
        <v>2</v>
      </c>
      <c r="Y4" s="175">
        <v>3</v>
      </c>
      <c r="Z4" s="175">
        <v>4</v>
      </c>
      <c r="AA4" s="175">
        <v>5</v>
      </c>
      <c r="AB4" s="175">
        <v>6</v>
      </c>
      <c r="AC4" s="176">
        <v>7</v>
      </c>
      <c r="AD4" s="206">
        <v>1</v>
      </c>
      <c r="AE4" s="175">
        <v>2</v>
      </c>
      <c r="AF4" s="175">
        <v>3</v>
      </c>
      <c r="AG4" s="175">
        <v>4</v>
      </c>
      <c r="AH4" s="175">
        <v>5</v>
      </c>
      <c r="AI4" s="175">
        <v>6</v>
      </c>
      <c r="AJ4" s="176">
        <v>7</v>
      </c>
      <c r="AK4" s="237"/>
      <c r="AL4" s="237"/>
      <c r="AM4" s="237"/>
      <c r="AN4" s="237"/>
      <c r="AO4" s="237"/>
      <c r="AP4" s="237"/>
      <c r="AQ4" s="237"/>
      <c r="AR4" s="237"/>
      <c r="AS4" s="237"/>
      <c r="AU4" t="s">
        <v>7</v>
      </c>
      <c r="AV4" t="s">
        <v>8</v>
      </c>
      <c r="AW4" t="s">
        <v>9</v>
      </c>
      <c r="AX4" s="248" t="s">
        <v>10</v>
      </c>
      <c r="AY4" t="s">
        <v>12</v>
      </c>
      <c r="AZ4" t="s">
        <v>25</v>
      </c>
      <c r="BA4" s="58" t="s">
        <v>14</v>
      </c>
      <c r="BB4" s="58" t="s">
        <v>15</v>
      </c>
      <c r="BC4" s="58" t="s">
        <v>16</v>
      </c>
      <c r="BD4" s="58" t="s">
        <v>19</v>
      </c>
      <c r="BE4" s="58" t="s">
        <v>20</v>
      </c>
      <c r="BF4" s="58" t="s">
        <v>18</v>
      </c>
      <c r="BG4" s="58" t="s">
        <v>22</v>
      </c>
      <c r="BH4" s="58" t="s">
        <v>21</v>
      </c>
      <c r="BI4" s="58" t="s">
        <v>23</v>
      </c>
    </row>
    <row r="5" spans="1:61" ht="11.25" customHeight="1">
      <c r="A5" s="177" t="s">
        <v>80</v>
      </c>
      <c r="B5" s="178" t="s">
        <v>7</v>
      </c>
      <c r="C5" s="178" t="s">
        <v>8</v>
      </c>
      <c r="D5" s="179" t="s">
        <v>9</v>
      </c>
      <c r="E5" s="178" t="s">
        <v>20</v>
      </c>
      <c r="F5" s="178" t="s">
        <v>16</v>
      </c>
      <c r="G5" s="179" t="s">
        <v>13</v>
      </c>
      <c r="H5" s="180" t="s">
        <v>27</v>
      </c>
      <c r="I5" s="207" t="s">
        <v>7</v>
      </c>
      <c r="J5" s="178" t="s">
        <v>8</v>
      </c>
      <c r="K5" s="178" t="s">
        <v>9</v>
      </c>
      <c r="L5" s="178" t="s">
        <v>10</v>
      </c>
      <c r="M5" s="178" t="s">
        <v>14</v>
      </c>
      <c r="N5" s="178" t="s">
        <v>12</v>
      </c>
      <c r="O5" s="208" t="s">
        <v>15</v>
      </c>
      <c r="P5" s="207" t="s">
        <v>9</v>
      </c>
      <c r="Q5" s="178" t="s">
        <v>8</v>
      </c>
      <c r="R5" s="207" t="s">
        <v>7</v>
      </c>
      <c r="S5" s="178" t="s">
        <v>10</v>
      </c>
      <c r="T5" s="178" t="s">
        <v>18</v>
      </c>
      <c r="U5" s="178" t="s">
        <v>13</v>
      </c>
      <c r="V5" s="208" t="s">
        <v>19</v>
      </c>
      <c r="W5" s="207" t="s">
        <v>9</v>
      </c>
      <c r="X5" s="178" t="s">
        <v>12</v>
      </c>
      <c r="Y5" s="178" t="s">
        <v>8</v>
      </c>
      <c r="Z5" s="178" t="s">
        <v>7</v>
      </c>
      <c r="AA5" s="178" t="s">
        <v>21</v>
      </c>
      <c r="AB5" s="178" t="s">
        <v>16</v>
      </c>
      <c r="AC5" s="208" t="s">
        <v>10</v>
      </c>
      <c r="AD5" s="207" t="s">
        <v>9</v>
      </c>
      <c r="AE5" s="178" t="s">
        <v>8</v>
      </c>
      <c r="AF5" s="178" t="s">
        <v>7</v>
      </c>
      <c r="AG5" s="178" t="s">
        <v>16</v>
      </c>
      <c r="AH5" s="178" t="s">
        <v>15</v>
      </c>
      <c r="AI5" s="178" t="s">
        <v>22</v>
      </c>
      <c r="AJ5" s="208" t="s">
        <v>14</v>
      </c>
      <c r="AK5" s="238"/>
      <c r="AL5" s="238"/>
      <c r="AM5" s="238"/>
      <c r="AN5" s="238"/>
      <c r="AO5" s="238"/>
      <c r="AP5" s="238"/>
      <c r="AQ5" s="238"/>
      <c r="AR5" s="238"/>
      <c r="AS5" s="238"/>
      <c r="AT5" s="245"/>
      <c r="AU5" s="58">
        <f aca="true" t="shared" si="0" ref="AU5:AU10">_xlfn.COUNTIFS(B5:AJ5,"语")</f>
        <v>5</v>
      </c>
      <c r="AV5" s="58">
        <f aca="true" t="shared" si="1" ref="AV5:AV10">_xlfn.COUNTIFS(B5:AJ5,"数")</f>
        <v>5</v>
      </c>
      <c r="AW5" s="58">
        <f aca="true" t="shared" si="2" ref="AW5:AW10">_xlfn.COUNTIFS(B5:AJ5,"英")</f>
        <v>5</v>
      </c>
      <c r="AX5" s="58">
        <f aca="true" t="shared" si="3" ref="AX5:AX10">_xlfn.COUNTIFS(B5:AJ5,"物")</f>
        <v>3</v>
      </c>
      <c r="AY5" s="58">
        <f aca="true" t="shared" si="4" ref="AY5:AY10">_xlfn.COUNTIFS(B5:AJ5,"道")</f>
        <v>2</v>
      </c>
      <c r="AZ5" s="58">
        <f aca="true" t="shared" si="5" ref="AZ5:AZ10">_xlfn.COUNTIFS(B5:AJ5,"历")</f>
        <v>2</v>
      </c>
      <c r="BA5" s="58">
        <f aca="true" t="shared" si="6" ref="BA5:BA10">_xlfn.COUNTIFS(B5:AJ5,"地")</f>
        <v>2</v>
      </c>
      <c r="BB5" s="58">
        <f aca="true" t="shared" si="7" ref="BB5:BB10">_xlfn.COUNTIFS(B5:AJ5,"生")</f>
        <v>2</v>
      </c>
      <c r="BC5" s="58">
        <f aca="true" t="shared" si="8" ref="BC5:BC10">_xlfn.COUNTIFS(B5:AJ5,"体")</f>
        <v>3</v>
      </c>
      <c r="BD5" s="58">
        <f aca="true" t="shared" si="9" ref="BD5:BD10">_xlfn.COUNTIFS(B5:AJ5,"音")</f>
        <v>1</v>
      </c>
      <c r="BE5" s="58">
        <f aca="true" t="shared" si="10" ref="BE5:BE10">_xlfn.COUNTIFS(B5:AJ5,"美")</f>
        <v>1</v>
      </c>
      <c r="BF5" s="58">
        <f aca="true" t="shared" si="11" ref="BF5:BF10">_xlfn.COUNTIFS(B5:AJ5,"综")</f>
        <v>1</v>
      </c>
      <c r="BG5" s="58">
        <f aca="true" t="shared" si="12" ref="BG5:BG10">_xlfn.COUNTIFS(B5:AJ5,"劳")</f>
        <v>1</v>
      </c>
      <c r="BH5" s="58">
        <f aca="true" t="shared" si="13" ref="BH5:BH10">_xlfn.COUNTIFS(B5:AJ5,"书")</f>
        <v>1</v>
      </c>
      <c r="BI5" s="58">
        <f aca="true" t="shared" si="14" ref="BI5:BI10">SUM(AU5:BH5)</f>
        <v>34</v>
      </c>
    </row>
    <row r="6" spans="1:61" ht="11.25" customHeight="1">
      <c r="A6" s="177" t="s">
        <v>81</v>
      </c>
      <c r="B6" s="178" t="s">
        <v>8</v>
      </c>
      <c r="C6" s="178" t="s">
        <v>10</v>
      </c>
      <c r="D6" s="178" t="s">
        <v>7</v>
      </c>
      <c r="E6" s="178" t="s">
        <v>9</v>
      </c>
      <c r="F6" s="178" t="s">
        <v>21</v>
      </c>
      <c r="G6" s="178" t="s">
        <v>15</v>
      </c>
      <c r="H6" s="180" t="s">
        <v>27</v>
      </c>
      <c r="I6" s="207" t="s">
        <v>9</v>
      </c>
      <c r="J6" s="207" t="s">
        <v>7</v>
      </c>
      <c r="K6" s="178" t="s">
        <v>8</v>
      </c>
      <c r="L6" s="209" t="s">
        <v>16</v>
      </c>
      <c r="M6" s="178" t="s">
        <v>20</v>
      </c>
      <c r="N6" s="178" t="s">
        <v>14</v>
      </c>
      <c r="O6" s="208" t="s">
        <v>12</v>
      </c>
      <c r="P6" s="207" t="s">
        <v>8</v>
      </c>
      <c r="Q6" s="178" t="s">
        <v>16</v>
      </c>
      <c r="R6" s="178" t="s">
        <v>10</v>
      </c>
      <c r="S6" s="207" t="s">
        <v>7</v>
      </c>
      <c r="T6" s="178" t="s">
        <v>13</v>
      </c>
      <c r="U6" s="179" t="s">
        <v>9</v>
      </c>
      <c r="V6" s="208" t="s">
        <v>14</v>
      </c>
      <c r="W6" s="207" t="s">
        <v>8</v>
      </c>
      <c r="X6" s="178" t="s">
        <v>7</v>
      </c>
      <c r="Y6" s="207" t="s">
        <v>16</v>
      </c>
      <c r="Z6" s="208" t="s">
        <v>9</v>
      </c>
      <c r="AA6" s="178" t="s">
        <v>22</v>
      </c>
      <c r="AB6" s="178" t="s">
        <v>15</v>
      </c>
      <c r="AC6" s="208" t="s">
        <v>18</v>
      </c>
      <c r="AD6" s="207" t="s">
        <v>8</v>
      </c>
      <c r="AE6" s="178" t="s">
        <v>7</v>
      </c>
      <c r="AF6" s="178" t="s">
        <v>9</v>
      </c>
      <c r="AG6" s="178" t="s">
        <v>13</v>
      </c>
      <c r="AH6" s="178" t="s">
        <v>19</v>
      </c>
      <c r="AI6" s="178" t="s">
        <v>10</v>
      </c>
      <c r="AJ6" s="208" t="s">
        <v>12</v>
      </c>
      <c r="AK6" s="238"/>
      <c r="AL6" s="238"/>
      <c r="AM6" s="238"/>
      <c r="AN6" s="238"/>
      <c r="AO6" s="238"/>
      <c r="AP6" s="238"/>
      <c r="AQ6" s="238"/>
      <c r="AR6" s="238"/>
      <c r="AS6" s="238"/>
      <c r="AU6" s="58">
        <f t="shared" si="0"/>
        <v>5</v>
      </c>
      <c r="AV6" s="58">
        <f t="shared" si="1"/>
        <v>5</v>
      </c>
      <c r="AW6" s="58">
        <f t="shared" si="2"/>
        <v>5</v>
      </c>
      <c r="AX6" s="58">
        <f t="shared" si="3"/>
        <v>3</v>
      </c>
      <c r="AY6" s="58">
        <f t="shared" si="4"/>
        <v>2</v>
      </c>
      <c r="AZ6" s="58">
        <f t="shared" si="5"/>
        <v>2</v>
      </c>
      <c r="BA6" s="58">
        <f t="shared" si="6"/>
        <v>2</v>
      </c>
      <c r="BB6" s="58">
        <f t="shared" si="7"/>
        <v>2</v>
      </c>
      <c r="BC6" s="58">
        <f t="shared" si="8"/>
        <v>3</v>
      </c>
      <c r="BD6" s="58">
        <f t="shared" si="9"/>
        <v>1</v>
      </c>
      <c r="BE6" s="58">
        <f t="shared" si="10"/>
        <v>1</v>
      </c>
      <c r="BF6" s="58">
        <f t="shared" si="11"/>
        <v>1</v>
      </c>
      <c r="BG6" s="58">
        <f t="shared" si="12"/>
        <v>1</v>
      </c>
      <c r="BH6" s="58">
        <f t="shared" si="13"/>
        <v>1</v>
      </c>
      <c r="BI6" s="58">
        <f t="shared" si="14"/>
        <v>34</v>
      </c>
    </row>
    <row r="7" spans="1:61" ht="11.25" customHeight="1">
      <c r="A7" s="177" t="s">
        <v>82</v>
      </c>
      <c r="B7" s="178" t="s">
        <v>8</v>
      </c>
      <c r="C7" s="178" t="s">
        <v>7</v>
      </c>
      <c r="D7" s="178" t="s">
        <v>9</v>
      </c>
      <c r="E7" s="178" t="s">
        <v>12</v>
      </c>
      <c r="F7" s="178" t="s">
        <v>14</v>
      </c>
      <c r="G7" s="178" t="s">
        <v>10</v>
      </c>
      <c r="H7" s="180" t="s">
        <v>27</v>
      </c>
      <c r="I7" s="207" t="s">
        <v>9</v>
      </c>
      <c r="J7" s="178" t="s">
        <v>8</v>
      </c>
      <c r="K7" s="207" t="s">
        <v>7</v>
      </c>
      <c r="L7" s="178" t="s">
        <v>15</v>
      </c>
      <c r="M7" s="178" t="s">
        <v>18</v>
      </c>
      <c r="N7" s="178" t="s">
        <v>16</v>
      </c>
      <c r="O7" s="208" t="s">
        <v>13</v>
      </c>
      <c r="P7" s="207" t="s">
        <v>8</v>
      </c>
      <c r="Q7" s="207" t="s">
        <v>9</v>
      </c>
      <c r="R7" s="178" t="s">
        <v>7</v>
      </c>
      <c r="S7" s="178" t="s">
        <v>10</v>
      </c>
      <c r="T7" s="178" t="s">
        <v>14</v>
      </c>
      <c r="U7" s="178" t="s">
        <v>21</v>
      </c>
      <c r="V7" s="208" t="s">
        <v>12</v>
      </c>
      <c r="W7" s="207" t="s">
        <v>8</v>
      </c>
      <c r="X7" s="178" t="s">
        <v>15</v>
      </c>
      <c r="Y7" s="207" t="s">
        <v>7</v>
      </c>
      <c r="Z7" s="178" t="s">
        <v>9</v>
      </c>
      <c r="AA7" s="178" t="s">
        <v>10</v>
      </c>
      <c r="AB7" s="178" t="s">
        <v>13</v>
      </c>
      <c r="AC7" s="208" t="s">
        <v>16</v>
      </c>
      <c r="AD7" s="207" t="s">
        <v>7</v>
      </c>
      <c r="AE7" s="178" t="s">
        <v>8</v>
      </c>
      <c r="AF7" s="178" t="s">
        <v>9</v>
      </c>
      <c r="AG7" s="178" t="s">
        <v>20</v>
      </c>
      <c r="AH7" s="178" t="s">
        <v>16</v>
      </c>
      <c r="AI7" s="178" t="s">
        <v>22</v>
      </c>
      <c r="AJ7" s="208" t="s">
        <v>19</v>
      </c>
      <c r="AK7" s="238"/>
      <c r="AL7" s="238"/>
      <c r="AM7" s="238"/>
      <c r="AN7" s="238"/>
      <c r="AO7" s="238"/>
      <c r="AP7" s="238"/>
      <c r="AQ7" s="238"/>
      <c r="AR7" s="238"/>
      <c r="AS7" s="238"/>
      <c r="AU7" s="58">
        <f t="shared" si="0"/>
        <v>5</v>
      </c>
      <c r="AV7" s="58">
        <f t="shared" si="1"/>
        <v>5</v>
      </c>
      <c r="AW7" s="58">
        <f t="shared" si="2"/>
        <v>5</v>
      </c>
      <c r="AX7" s="58">
        <f t="shared" si="3"/>
        <v>3</v>
      </c>
      <c r="AY7" s="58">
        <f t="shared" si="4"/>
        <v>2</v>
      </c>
      <c r="AZ7" s="58">
        <f t="shared" si="5"/>
        <v>2</v>
      </c>
      <c r="BA7" s="58">
        <f t="shared" si="6"/>
        <v>2</v>
      </c>
      <c r="BB7" s="58">
        <f t="shared" si="7"/>
        <v>2</v>
      </c>
      <c r="BC7" s="58">
        <f t="shared" si="8"/>
        <v>3</v>
      </c>
      <c r="BD7" s="58">
        <f t="shared" si="9"/>
        <v>1</v>
      </c>
      <c r="BE7" s="58">
        <f t="shared" si="10"/>
        <v>1</v>
      </c>
      <c r="BF7" s="58">
        <f t="shared" si="11"/>
        <v>1</v>
      </c>
      <c r="BG7" s="58">
        <f t="shared" si="12"/>
        <v>1</v>
      </c>
      <c r="BH7" s="58">
        <f t="shared" si="13"/>
        <v>1</v>
      </c>
      <c r="BI7" s="58">
        <f t="shared" si="14"/>
        <v>34</v>
      </c>
    </row>
    <row r="8" spans="1:61" ht="11.25" customHeight="1">
      <c r="A8" s="177" t="s">
        <v>83</v>
      </c>
      <c r="B8" s="178" t="s">
        <v>9</v>
      </c>
      <c r="C8" s="178" t="s">
        <v>8</v>
      </c>
      <c r="D8" s="178" t="s">
        <v>12</v>
      </c>
      <c r="E8" s="178" t="s">
        <v>7</v>
      </c>
      <c r="F8" s="178" t="s">
        <v>10</v>
      </c>
      <c r="G8" s="179" t="s">
        <v>13</v>
      </c>
      <c r="H8" s="180" t="s">
        <v>27</v>
      </c>
      <c r="I8" s="207" t="s">
        <v>7</v>
      </c>
      <c r="J8" s="178" t="s">
        <v>8</v>
      </c>
      <c r="K8" s="178" t="s">
        <v>9</v>
      </c>
      <c r="L8" s="207" t="s">
        <v>10</v>
      </c>
      <c r="M8" s="178" t="s">
        <v>16</v>
      </c>
      <c r="N8" s="178" t="s">
        <v>14</v>
      </c>
      <c r="O8" s="208" t="s">
        <v>19</v>
      </c>
      <c r="P8" s="207" t="s">
        <v>8</v>
      </c>
      <c r="Q8" s="207" t="s">
        <v>7</v>
      </c>
      <c r="R8" s="178" t="s">
        <v>15</v>
      </c>
      <c r="S8" s="178" t="s">
        <v>9</v>
      </c>
      <c r="T8" s="178" t="s">
        <v>21</v>
      </c>
      <c r="U8" s="178" t="s">
        <v>14</v>
      </c>
      <c r="V8" s="208" t="s">
        <v>18</v>
      </c>
      <c r="W8" s="207" t="s">
        <v>7</v>
      </c>
      <c r="X8" s="207" t="s">
        <v>9</v>
      </c>
      <c r="Y8" s="178" t="s">
        <v>8</v>
      </c>
      <c r="Z8" s="209" t="s">
        <v>12</v>
      </c>
      <c r="AA8" s="178" t="s">
        <v>16</v>
      </c>
      <c r="AB8" s="178" t="s">
        <v>13</v>
      </c>
      <c r="AC8" s="208" t="s">
        <v>20</v>
      </c>
      <c r="AD8" s="207" t="s">
        <v>9</v>
      </c>
      <c r="AE8" s="178" t="s">
        <v>16</v>
      </c>
      <c r="AF8" s="178" t="s">
        <v>7</v>
      </c>
      <c r="AG8" s="239" t="s">
        <v>8</v>
      </c>
      <c r="AH8" s="178" t="s">
        <v>10</v>
      </c>
      <c r="AI8" s="178" t="s">
        <v>22</v>
      </c>
      <c r="AJ8" s="208" t="s">
        <v>15</v>
      </c>
      <c r="AK8" s="238"/>
      <c r="AL8" s="238"/>
      <c r="AM8" s="238"/>
      <c r="AN8" s="238"/>
      <c r="AO8" s="238"/>
      <c r="AP8" s="238"/>
      <c r="AQ8" s="238"/>
      <c r="AR8" s="238"/>
      <c r="AS8" s="238"/>
      <c r="AU8" s="58">
        <f t="shared" si="0"/>
        <v>5</v>
      </c>
      <c r="AV8" s="58">
        <f t="shared" si="1"/>
        <v>5</v>
      </c>
      <c r="AW8" s="58">
        <f t="shared" si="2"/>
        <v>5</v>
      </c>
      <c r="AX8" s="58">
        <f t="shared" si="3"/>
        <v>3</v>
      </c>
      <c r="AY8" s="58">
        <f t="shared" si="4"/>
        <v>2</v>
      </c>
      <c r="AZ8" s="58">
        <f t="shared" si="5"/>
        <v>2</v>
      </c>
      <c r="BA8" s="58">
        <f t="shared" si="6"/>
        <v>2</v>
      </c>
      <c r="BB8" s="58">
        <f t="shared" si="7"/>
        <v>2</v>
      </c>
      <c r="BC8" s="58">
        <f t="shared" si="8"/>
        <v>3</v>
      </c>
      <c r="BD8" s="58">
        <f t="shared" si="9"/>
        <v>1</v>
      </c>
      <c r="BE8" s="58">
        <f t="shared" si="10"/>
        <v>1</v>
      </c>
      <c r="BF8" s="58">
        <f t="shared" si="11"/>
        <v>1</v>
      </c>
      <c r="BG8" s="58">
        <f t="shared" si="12"/>
        <v>1</v>
      </c>
      <c r="BH8" s="58">
        <f t="shared" si="13"/>
        <v>1</v>
      </c>
      <c r="BI8" s="58">
        <f t="shared" si="14"/>
        <v>34</v>
      </c>
    </row>
    <row r="9" spans="1:61" ht="11.25" customHeight="1">
      <c r="A9" s="177" t="s">
        <v>84</v>
      </c>
      <c r="B9" s="178" t="s">
        <v>7</v>
      </c>
      <c r="C9" s="178" t="s">
        <v>9</v>
      </c>
      <c r="D9" s="178" t="s">
        <v>8</v>
      </c>
      <c r="E9" s="178" t="s">
        <v>15</v>
      </c>
      <c r="F9" s="178" t="s">
        <v>18</v>
      </c>
      <c r="G9" s="178" t="s">
        <v>10</v>
      </c>
      <c r="H9" s="180" t="s">
        <v>27</v>
      </c>
      <c r="I9" s="207" t="s">
        <v>7</v>
      </c>
      <c r="J9" s="178" t="s">
        <v>8</v>
      </c>
      <c r="K9" s="178" t="s">
        <v>10</v>
      </c>
      <c r="L9" s="209" t="s">
        <v>9</v>
      </c>
      <c r="M9" s="207" t="s">
        <v>13</v>
      </c>
      <c r="N9" s="178" t="s">
        <v>16</v>
      </c>
      <c r="O9" s="208" t="s">
        <v>14</v>
      </c>
      <c r="P9" s="207" t="s">
        <v>8</v>
      </c>
      <c r="Q9" s="209" t="s">
        <v>15</v>
      </c>
      <c r="R9" s="178" t="s">
        <v>7</v>
      </c>
      <c r="S9" s="178" t="s">
        <v>16</v>
      </c>
      <c r="T9" s="178" t="s">
        <v>9</v>
      </c>
      <c r="U9" s="178" t="s">
        <v>19</v>
      </c>
      <c r="V9" s="210" t="s">
        <v>12</v>
      </c>
      <c r="W9" s="207" t="s">
        <v>8</v>
      </c>
      <c r="X9" s="178" t="s">
        <v>13</v>
      </c>
      <c r="Y9" s="178" t="s">
        <v>7</v>
      </c>
      <c r="Z9" s="178" t="s">
        <v>9</v>
      </c>
      <c r="AA9" s="178" t="s">
        <v>10</v>
      </c>
      <c r="AB9" s="178" t="s">
        <v>12</v>
      </c>
      <c r="AC9" s="208" t="s">
        <v>16</v>
      </c>
      <c r="AD9" s="207" t="s">
        <v>9</v>
      </c>
      <c r="AE9" s="178" t="s">
        <v>14</v>
      </c>
      <c r="AF9" s="178" t="s">
        <v>7</v>
      </c>
      <c r="AG9" s="178" t="s">
        <v>8</v>
      </c>
      <c r="AH9" s="178" t="s">
        <v>21</v>
      </c>
      <c r="AI9" s="178" t="s">
        <v>20</v>
      </c>
      <c r="AJ9" s="240" t="s">
        <v>22</v>
      </c>
      <c r="AK9" s="238"/>
      <c r="AL9" s="238"/>
      <c r="AM9" s="238"/>
      <c r="AN9" s="238"/>
      <c r="AO9" s="238"/>
      <c r="AP9" s="238"/>
      <c r="AQ9" s="238"/>
      <c r="AR9" s="238"/>
      <c r="AS9" s="238"/>
      <c r="AU9" s="58">
        <f t="shared" si="0"/>
        <v>5</v>
      </c>
      <c r="AV9" s="58">
        <f t="shared" si="1"/>
        <v>5</v>
      </c>
      <c r="AW9" s="58">
        <f t="shared" si="2"/>
        <v>5</v>
      </c>
      <c r="AX9" s="58">
        <f t="shared" si="3"/>
        <v>3</v>
      </c>
      <c r="AY9" s="58">
        <f t="shared" si="4"/>
        <v>2</v>
      </c>
      <c r="AZ9" s="58">
        <f t="shared" si="5"/>
        <v>2</v>
      </c>
      <c r="BA9" s="58">
        <f t="shared" si="6"/>
        <v>2</v>
      </c>
      <c r="BB9" s="58">
        <f t="shared" si="7"/>
        <v>2</v>
      </c>
      <c r="BC9" s="58">
        <f t="shared" si="8"/>
        <v>3</v>
      </c>
      <c r="BD9" s="58">
        <f t="shared" si="9"/>
        <v>1</v>
      </c>
      <c r="BE9" s="58">
        <f t="shared" si="10"/>
        <v>1</v>
      </c>
      <c r="BF9" s="58">
        <f t="shared" si="11"/>
        <v>1</v>
      </c>
      <c r="BG9" s="58">
        <f t="shared" si="12"/>
        <v>1</v>
      </c>
      <c r="BH9" s="58">
        <f t="shared" si="13"/>
        <v>1</v>
      </c>
      <c r="BI9" s="58">
        <f t="shared" si="14"/>
        <v>34</v>
      </c>
    </row>
    <row r="10" spans="1:61" ht="11.25" customHeight="1">
      <c r="A10" s="177" t="s">
        <v>85</v>
      </c>
      <c r="B10" s="178" t="s">
        <v>9</v>
      </c>
      <c r="C10" s="179" t="s">
        <v>8</v>
      </c>
      <c r="D10" s="179" t="s">
        <v>13</v>
      </c>
      <c r="E10" s="179" t="s">
        <v>7</v>
      </c>
      <c r="F10" s="179" t="s">
        <v>10</v>
      </c>
      <c r="G10" s="179" t="s">
        <v>14</v>
      </c>
      <c r="H10" s="180" t="s">
        <v>27</v>
      </c>
      <c r="I10" s="207" t="s">
        <v>9</v>
      </c>
      <c r="J10" s="179" t="s">
        <v>7</v>
      </c>
      <c r="K10" s="178" t="s">
        <v>8</v>
      </c>
      <c r="L10" s="178" t="s">
        <v>19</v>
      </c>
      <c r="M10" s="179" t="s">
        <v>16</v>
      </c>
      <c r="N10" s="179" t="s">
        <v>15</v>
      </c>
      <c r="O10" s="210" t="s">
        <v>21</v>
      </c>
      <c r="P10" s="211" t="s">
        <v>7</v>
      </c>
      <c r="Q10" s="178" t="s">
        <v>9</v>
      </c>
      <c r="R10" s="179" t="s">
        <v>20</v>
      </c>
      <c r="S10" s="228" t="s">
        <v>8</v>
      </c>
      <c r="T10" s="179" t="s">
        <v>12</v>
      </c>
      <c r="U10" s="179" t="s">
        <v>16</v>
      </c>
      <c r="V10" s="208" t="s">
        <v>14</v>
      </c>
      <c r="W10" s="211" t="s">
        <v>9</v>
      </c>
      <c r="X10" s="178" t="s">
        <v>7</v>
      </c>
      <c r="Y10" s="178" t="s">
        <v>8</v>
      </c>
      <c r="Z10" s="178" t="s">
        <v>10</v>
      </c>
      <c r="AA10" s="179" t="s">
        <v>22</v>
      </c>
      <c r="AB10" s="179" t="s">
        <v>15</v>
      </c>
      <c r="AC10" s="208" t="s">
        <v>16</v>
      </c>
      <c r="AD10" s="211" t="s">
        <v>8</v>
      </c>
      <c r="AE10" s="179" t="s">
        <v>12</v>
      </c>
      <c r="AF10" s="179" t="s">
        <v>9</v>
      </c>
      <c r="AG10" s="179" t="s">
        <v>13</v>
      </c>
      <c r="AH10" s="178" t="s">
        <v>18</v>
      </c>
      <c r="AI10" s="178" t="s">
        <v>7</v>
      </c>
      <c r="AJ10" s="208" t="s">
        <v>10</v>
      </c>
      <c r="AK10">
        <v>21</v>
      </c>
      <c r="AL10">
        <v>22</v>
      </c>
      <c r="AM10">
        <v>23</v>
      </c>
      <c r="AN10">
        <v>24</v>
      </c>
      <c r="AO10">
        <v>25</v>
      </c>
      <c r="AP10">
        <v>26</v>
      </c>
      <c r="AQ10" t="s">
        <v>23</v>
      </c>
      <c r="AR10" t="s">
        <v>33</v>
      </c>
      <c r="AS10" s="238"/>
      <c r="AU10" s="58">
        <f t="shared" si="0"/>
        <v>5</v>
      </c>
      <c r="AV10" s="58">
        <f t="shared" si="1"/>
        <v>5</v>
      </c>
      <c r="AW10" s="58">
        <f t="shared" si="2"/>
        <v>5</v>
      </c>
      <c r="AX10" s="58">
        <f t="shared" si="3"/>
        <v>3</v>
      </c>
      <c r="AY10" s="58">
        <f t="shared" si="4"/>
        <v>2</v>
      </c>
      <c r="AZ10" s="58">
        <f t="shared" si="5"/>
        <v>2</v>
      </c>
      <c r="BA10" s="58">
        <f t="shared" si="6"/>
        <v>2</v>
      </c>
      <c r="BB10" s="58">
        <f t="shared" si="7"/>
        <v>2</v>
      </c>
      <c r="BC10" s="58">
        <f t="shared" si="8"/>
        <v>3</v>
      </c>
      <c r="BD10" s="58">
        <f t="shared" si="9"/>
        <v>1</v>
      </c>
      <c r="BE10" s="58">
        <f t="shared" si="10"/>
        <v>1</v>
      </c>
      <c r="BF10" s="58">
        <f t="shared" si="11"/>
        <v>1</v>
      </c>
      <c r="BG10" s="58">
        <f t="shared" si="12"/>
        <v>1</v>
      </c>
      <c r="BH10" s="58">
        <f t="shared" si="13"/>
        <v>1</v>
      </c>
      <c r="BI10" s="58">
        <f t="shared" si="14"/>
        <v>34</v>
      </c>
    </row>
    <row r="11" spans="1:61" s="59" customFormat="1" ht="11.25" customHeight="1">
      <c r="A11" s="181" t="s">
        <v>86</v>
      </c>
      <c r="B11" s="182">
        <v>21</v>
      </c>
      <c r="C11" s="182"/>
      <c r="D11" s="182"/>
      <c r="E11" s="182"/>
      <c r="F11" s="182"/>
      <c r="G11" s="182"/>
      <c r="H11" s="183"/>
      <c r="I11" s="212">
        <v>21</v>
      </c>
      <c r="J11" s="195"/>
      <c r="K11" s="182"/>
      <c r="L11" s="182"/>
      <c r="M11" s="182"/>
      <c r="N11" s="182"/>
      <c r="O11" s="183"/>
      <c r="P11" s="212"/>
      <c r="Q11" s="182"/>
      <c r="R11" s="182">
        <v>21</v>
      </c>
      <c r="S11" s="182"/>
      <c r="T11" s="182"/>
      <c r="U11" s="182"/>
      <c r="V11" s="183"/>
      <c r="W11" s="212"/>
      <c r="X11" s="182"/>
      <c r="Y11" s="182"/>
      <c r="Z11" s="182">
        <v>21</v>
      </c>
      <c r="AA11" s="182" t="s">
        <v>36</v>
      </c>
      <c r="AB11" s="182" t="s">
        <v>37</v>
      </c>
      <c r="AC11" s="183"/>
      <c r="AD11" s="213"/>
      <c r="AE11" s="182"/>
      <c r="AF11" s="182">
        <v>21</v>
      </c>
      <c r="AG11" s="182"/>
      <c r="AH11" s="182"/>
      <c r="AI11" s="182"/>
      <c r="AJ11" s="183"/>
      <c r="AK11" s="241">
        <f aca="true" t="shared" si="15" ref="AK11:AK20">_xlfn.COUNTIFS(B11:AJ11,"21")</f>
        <v>5</v>
      </c>
      <c r="AL11" s="241">
        <f aca="true" t="shared" si="16" ref="AL11:AL20">_xlfn.COUNTIFS(A11:AJ11,"22")</f>
        <v>0</v>
      </c>
      <c r="AM11" s="241">
        <f aca="true" t="shared" si="17" ref="AM11:AM20">_xlfn.COUNTIFS(B11:AJ11,"23")</f>
        <v>0</v>
      </c>
      <c r="AN11" s="241">
        <f aca="true" t="shared" si="18" ref="AN11:AN20">_xlfn.COUNTIFS(B11:AJ11,"24")</f>
        <v>0</v>
      </c>
      <c r="AO11" s="241">
        <f aca="true" t="shared" si="19" ref="AO11:AO20">_xlfn.COUNTIFS(B11:AJ11,"25")</f>
        <v>0</v>
      </c>
      <c r="AP11" s="241">
        <f aca="true" t="shared" si="20" ref="AP11:AP20">_xlfn.COUNTIFS(B11:AJ11,"26")</f>
        <v>0</v>
      </c>
      <c r="AQ11" s="241">
        <f aca="true" t="shared" si="21" ref="AQ11:AQ20">SUM(AK11:AP11)</f>
        <v>5</v>
      </c>
      <c r="AR11" s="241">
        <f aca="true" t="shared" si="22" ref="AR11:AR20">COUNTA(E11,L11,S11,Z11,AG11)</f>
        <v>1</v>
      </c>
      <c r="AS11" s="241"/>
      <c r="AU11" s="58"/>
      <c r="BI11" s="59">
        <f>SUM(BI5:BI10)</f>
        <v>204</v>
      </c>
    </row>
    <row r="12" spans="1:61" s="59" customFormat="1" ht="11.25" customHeight="1">
      <c r="A12" s="181" t="s">
        <v>87</v>
      </c>
      <c r="B12" s="182"/>
      <c r="C12" s="182"/>
      <c r="D12" s="182">
        <v>22</v>
      </c>
      <c r="E12" s="182"/>
      <c r="F12" s="182"/>
      <c r="G12" s="182"/>
      <c r="H12" s="183"/>
      <c r="I12" s="212"/>
      <c r="J12" s="182">
        <v>22</v>
      </c>
      <c r="K12" s="182"/>
      <c r="L12" s="213"/>
      <c r="M12" s="182"/>
      <c r="N12" s="182"/>
      <c r="O12" s="183"/>
      <c r="P12" s="212"/>
      <c r="Q12" s="182"/>
      <c r="R12" s="182"/>
      <c r="S12" s="213">
        <v>22</v>
      </c>
      <c r="T12" s="182"/>
      <c r="U12" s="182"/>
      <c r="V12" s="183"/>
      <c r="W12" s="212"/>
      <c r="X12" s="182">
        <v>22</v>
      </c>
      <c r="Y12" s="182"/>
      <c r="Z12" s="182"/>
      <c r="AA12" s="182" t="s">
        <v>36</v>
      </c>
      <c r="AB12" s="182" t="s">
        <v>37</v>
      </c>
      <c r="AC12" s="183"/>
      <c r="AD12" s="212"/>
      <c r="AE12" s="182">
        <v>22</v>
      </c>
      <c r="AF12" s="182"/>
      <c r="AG12" s="182"/>
      <c r="AH12" s="182"/>
      <c r="AI12" s="182"/>
      <c r="AJ12" s="183"/>
      <c r="AK12" s="241">
        <f t="shared" si="15"/>
        <v>0</v>
      </c>
      <c r="AL12" s="241">
        <f t="shared" si="16"/>
        <v>5</v>
      </c>
      <c r="AM12" s="241">
        <f t="shared" si="17"/>
        <v>0</v>
      </c>
      <c r="AN12" s="241">
        <f t="shared" si="18"/>
        <v>0</v>
      </c>
      <c r="AO12" s="241">
        <f t="shared" si="19"/>
        <v>0</v>
      </c>
      <c r="AP12" s="241">
        <f t="shared" si="20"/>
        <v>0</v>
      </c>
      <c r="AQ12" s="241">
        <f t="shared" si="21"/>
        <v>5</v>
      </c>
      <c r="AR12" s="241">
        <f t="shared" si="22"/>
        <v>1</v>
      </c>
      <c r="AS12" s="241"/>
      <c r="AU12" s="58">
        <f>SUM(AU5:AU10)</f>
        <v>30</v>
      </c>
      <c r="AV12" s="58">
        <f aca="true" t="shared" si="23" ref="AV12:BH12">SUM(AV5:AV10)</f>
        <v>30</v>
      </c>
      <c r="AW12" s="58">
        <f t="shared" si="23"/>
        <v>30</v>
      </c>
      <c r="AX12" s="58">
        <f t="shared" si="23"/>
        <v>18</v>
      </c>
      <c r="AY12" s="58">
        <f t="shared" si="23"/>
        <v>12</v>
      </c>
      <c r="AZ12" s="58">
        <f t="shared" si="23"/>
        <v>12</v>
      </c>
      <c r="BA12" s="58">
        <f t="shared" si="23"/>
        <v>12</v>
      </c>
      <c r="BB12" s="58">
        <f t="shared" si="23"/>
        <v>12</v>
      </c>
      <c r="BC12" s="58">
        <f t="shared" si="23"/>
        <v>18</v>
      </c>
      <c r="BD12" s="58">
        <f t="shared" si="23"/>
        <v>6</v>
      </c>
      <c r="BE12" s="58">
        <f t="shared" si="23"/>
        <v>6</v>
      </c>
      <c r="BF12" s="58">
        <f t="shared" si="23"/>
        <v>6</v>
      </c>
      <c r="BG12" s="58">
        <f t="shared" si="23"/>
        <v>6</v>
      </c>
      <c r="BH12" s="58">
        <f t="shared" si="23"/>
        <v>6</v>
      </c>
      <c r="BI12" s="59">
        <f>SUM(AU12:BH12)</f>
        <v>204</v>
      </c>
    </row>
    <row r="13" spans="1:45" ht="11.25" customHeight="1">
      <c r="A13" s="181" t="s">
        <v>88</v>
      </c>
      <c r="B13" s="182"/>
      <c r="C13" s="182">
        <v>23</v>
      </c>
      <c r="D13" s="182"/>
      <c r="E13" s="182">
        <v>24</v>
      </c>
      <c r="F13" s="182"/>
      <c r="G13" s="182"/>
      <c r="H13" s="183"/>
      <c r="I13" s="213">
        <v>24</v>
      </c>
      <c r="J13" s="182"/>
      <c r="K13" s="182">
        <v>23</v>
      </c>
      <c r="L13" s="182"/>
      <c r="M13" s="182"/>
      <c r="N13" s="182"/>
      <c r="O13" s="183"/>
      <c r="P13" s="212"/>
      <c r="Q13" s="182">
        <v>24</v>
      </c>
      <c r="R13" s="212">
        <v>23</v>
      </c>
      <c r="S13" s="182"/>
      <c r="T13" s="182"/>
      <c r="U13" s="182"/>
      <c r="V13" s="183"/>
      <c r="W13" s="212">
        <v>24</v>
      </c>
      <c r="X13" s="182"/>
      <c r="Y13" s="213">
        <v>23</v>
      </c>
      <c r="Z13" s="182"/>
      <c r="AA13" s="182" t="s">
        <v>36</v>
      </c>
      <c r="AB13" s="182" t="s">
        <v>37</v>
      </c>
      <c r="AC13" s="183"/>
      <c r="AD13" s="212">
        <v>23</v>
      </c>
      <c r="AE13" s="182"/>
      <c r="AF13" s="182">
        <v>24</v>
      </c>
      <c r="AG13" s="182"/>
      <c r="AH13" s="182"/>
      <c r="AI13" s="182"/>
      <c r="AJ13" s="183"/>
      <c r="AK13" s="241">
        <f t="shared" si="15"/>
        <v>0</v>
      </c>
      <c r="AL13" s="241">
        <f t="shared" si="16"/>
        <v>0</v>
      </c>
      <c r="AM13" s="241">
        <f t="shared" si="17"/>
        <v>5</v>
      </c>
      <c r="AN13" s="241">
        <f t="shared" si="18"/>
        <v>5</v>
      </c>
      <c r="AO13" s="241">
        <f t="shared" si="19"/>
        <v>0</v>
      </c>
      <c r="AP13" s="241">
        <f t="shared" si="20"/>
        <v>0</v>
      </c>
      <c r="AQ13" s="241">
        <f t="shared" si="21"/>
        <v>10</v>
      </c>
      <c r="AR13" s="241">
        <f t="shared" si="22"/>
        <v>1</v>
      </c>
      <c r="AS13" s="241"/>
    </row>
    <row r="14" spans="1:45" ht="11.25" customHeight="1">
      <c r="A14" s="181" t="s">
        <v>89</v>
      </c>
      <c r="B14" s="182">
        <v>25</v>
      </c>
      <c r="C14" s="182"/>
      <c r="D14" s="182"/>
      <c r="E14" s="182">
        <v>26</v>
      </c>
      <c r="F14" s="182"/>
      <c r="G14" s="182"/>
      <c r="H14" s="183"/>
      <c r="I14" s="212">
        <v>25</v>
      </c>
      <c r="J14" s="182">
        <v>26</v>
      </c>
      <c r="K14" s="182"/>
      <c r="L14" s="214"/>
      <c r="M14" s="182"/>
      <c r="N14" s="182"/>
      <c r="O14" s="183"/>
      <c r="P14" s="212">
        <v>26</v>
      </c>
      <c r="Q14" s="182"/>
      <c r="R14" s="182">
        <v>25</v>
      </c>
      <c r="S14" s="213"/>
      <c r="T14" s="182"/>
      <c r="U14" s="182"/>
      <c r="V14" s="183"/>
      <c r="W14" s="212"/>
      <c r="X14" s="182">
        <v>26</v>
      </c>
      <c r="Y14" s="182">
        <v>25</v>
      </c>
      <c r="Z14" s="182"/>
      <c r="AA14" s="182" t="s">
        <v>36</v>
      </c>
      <c r="AB14" s="182" t="s">
        <v>37</v>
      </c>
      <c r="AC14" s="183"/>
      <c r="AD14" s="212"/>
      <c r="AE14" s="182"/>
      <c r="AF14" s="182">
        <v>25</v>
      </c>
      <c r="AG14" s="182"/>
      <c r="AH14" s="182"/>
      <c r="AI14" s="182">
        <v>26</v>
      </c>
      <c r="AJ14" s="183"/>
      <c r="AK14" s="241">
        <f t="shared" si="15"/>
        <v>0</v>
      </c>
      <c r="AL14" s="241">
        <f t="shared" si="16"/>
        <v>0</v>
      </c>
      <c r="AM14" s="241">
        <f t="shared" si="17"/>
        <v>0</v>
      </c>
      <c r="AN14" s="241">
        <f t="shared" si="18"/>
        <v>0</v>
      </c>
      <c r="AO14" s="241">
        <f t="shared" si="19"/>
        <v>5</v>
      </c>
      <c r="AP14" s="241">
        <f t="shared" si="20"/>
        <v>5</v>
      </c>
      <c r="AQ14" s="241">
        <f t="shared" si="21"/>
        <v>10</v>
      </c>
      <c r="AR14" s="241">
        <f t="shared" si="22"/>
        <v>1</v>
      </c>
      <c r="AS14" s="241"/>
    </row>
    <row r="15" spans="1:45" ht="11.25" customHeight="1">
      <c r="A15" s="181" t="s">
        <v>90</v>
      </c>
      <c r="B15" s="182">
        <v>22</v>
      </c>
      <c r="C15" s="182">
        <v>21</v>
      </c>
      <c r="D15" s="182"/>
      <c r="E15" s="182"/>
      <c r="F15" s="182"/>
      <c r="G15" s="182"/>
      <c r="H15" s="183"/>
      <c r="I15" s="212"/>
      <c r="J15" s="182">
        <v>21</v>
      </c>
      <c r="K15" s="182">
        <v>22</v>
      </c>
      <c r="L15" s="215"/>
      <c r="M15" s="182"/>
      <c r="N15" s="182"/>
      <c r="O15" s="183"/>
      <c r="P15" s="212">
        <v>22</v>
      </c>
      <c r="Q15" s="182">
        <v>21</v>
      </c>
      <c r="R15" s="182"/>
      <c r="S15" s="182"/>
      <c r="T15" s="182" t="s">
        <v>36</v>
      </c>
      <c r="U15" s="182" t="s">
        <v>37</v>
      </c>
      <c r="V15" s="183"/>
      <c r="W15" s="212">
        <v>22</v>
      </c>
      <c r="X15" s="182"/>
      <c r="Y15" s="182">
        <v>21</v>
      </c>
      <c r="Z15" s="213"/>
      <c r="AA15" s="182">
        <v>22</v>
      </c>
      <c r="AB15" s="182"/>
      <c r="AC15" s="183"/>
      <c r="AD15" s="212">
        <v>22</v>
      </c>
      <c r="AE15" s="182">
        <v>21</v>
      </c>
      <c r="AF15" s="182"/>
      <c r="AG15" s="182"/>
      <c r="AH15" s="182"/>
      <c r="AI15" s="182">
        <v>21</v>
      </c>
      <c r="AJ15" s="183"/>
      <c r="AK15" s="241">
        <f t="shared" si="15"/>
        <v>6</v>
      </c>
      <c r="AL15" s="241">
        <f t="shared" si="16"/>
        <v>6</v>
      </c>
      <c r="AM15" s="241">
        <f t="shared" si="17"/>
        <v>0</v>
      </c>
      <c r="AN15" s="241">
        <f t="shared" si="18"/>
        <v>0</v>
      </c>
      <c r="AO15" s="241">
        <f t="shared" si="19"/>
        <v>0</v>
      </c>
      <c r="AP15" s="241">
        <f t="shared" si="20"/>
        <v>0</v>
      </c>
      <c r="AQ15" s="241">
        <f t="shared" si="21"/>
        <v>12</v>
      </c>
      <c r="AR15" s="241">
        <f t="shared" si="22"/>
        <v>0</v>
      </c>
      <c r="AS15" s="241"/>
    </row>
    <row r="16" spans="1:45" ht="11.25" customHeight="1">
      <c r="A16" s="181" t="s">
        <v>91</v>
      </c>
      <c r="B16" s="182">
        <v>23</v>
      </c>
      <c r="C16" s="182"/>
      <c r="D16" s="182"/>
      <c r="E16" s="182"/>
      <c r="F16" s="182"/>
      <c r="G16" s="182"/>
      <c r="H16" s="183"/>
      <c r="I16" s="212"/>
      <c r="J16" s="182">
        <v>23</v>
      </c>
      <c r="K16" s="182"/>
      <c r="L16" s="216"/>
      <c r="M16" s="182"/>
      <c r="N16" s="182"/>
      <c r="O16" s="183"/>
      <c r="P16" s="212">
        <v>23</v>
      </c>
      <c r="Q16" s="182"/>
      <c r="R16" s="182"/>
      <c r="S16" s="213"/>
      <c r="T16" s="182" t="s">
        <v>36</v>
      </c>
      <c r="U16" s="182" t="s">
        <v>37</v>
      </c>
      <c r="V16" s="183"/>
      <c r="W16" s="212">
        <v>23</v>
      </c>
      <c r="X16" s="182"/>
      <c r="Y16" s="182"/>
      <c r="Z16" s="182"/>
      <c r="AA16" s="182"/>
      <c r="AB16" s="182"/>
      <c r="AC16" s="183"/>
      <c r="AD16" s="212"/>
      <c r="AE16" s="182">
        <v>23</v>
      </c>
      <c r="AF16" s="182"/>
      <c r="AG16" s="182"/>
      <c r="AH16" s="182"/>
      <c r="AI16" s="182">
        <v>23</v>
      </c>
      <c r="AJ16" s="183"/>
      <c r="AK16" s="241">
        <f t="shared" si="15"/>
        <v>0</v>
      </c>
      <c r="AL16" s="241">
        <f t="shared" si="16"/>
        <v>0</v>
      </c>
      <c r="AM16" s="241">
        <f t="shared" si="17"/>
        <v>6</v>
      </c>
      <c r="AN16" s="241">
        <f t="shared" si="18"/>
        <v>0</v>
      </c>
      <c r="AO16" s="241">
        <f t="shared" si="19"/>
        <v>0</v>
      </c>
      <c r="AP16" s="241">
        <f t="shared" si="20"/>
        <v>0</v>
      </c>
      <c r="AQ16" s="241">
        <f t="shared" si="21"/>
        <v>6</v>
      </c>
      <c r="AR16" s="241">
        <f t="shared" si="22"/>
        <v>0</v>
      </c>
      <c r="AS16" s="241"/>
    </row>
    <row r="17" spans="1:45" ht="11.25" customHeight="1">
      <c r="A17" s="181" t="s">
        <v>92</v>
      </c>
      <c r="B17" s="182"/>
      <c r="C17" s="182">
        <v>24</v>
      </c>
      <c r="D17" s="182"/>
      <c r="E17" s="182"/>
      <c r="F17" s="182"/>
      <c r="G17" s="182"/>
      <c r="H17" s="183"/>
      <c r="I17" s="212"/>
      <c r="J17" s="182">
        <v>24</v>
      </c>
      <c r="K17" s="182"/>
      <c r="L17" s="182"/>
      <c r="M17" s="182"/>
      <c r="N17" s="182"/>
      <c r="O17" s="183"/>
      <c r="P17" s="212">
        <v>24</v>
      </c>
      <c r="Q17" s="182"/>
      <c r="R17" s="182"/>
      <c r="S17" s="182"/>
      <c r="T17" s="182"/>
      <c r="U17" s="182"/>
      <c r="V17" s="183"/>
      <c r="W17" s="212"/>
      <c r="X17" s="182"/>
      <c r="Y17" s="182">
        <v>24</v>
      </c>
      <c r="Z17" s="182"/>
      <c r="AA17" s="182"/>
      <c r="AB17" s="182"/>
      <c r="AC17" s="183"/>
      <c r="AD17" s="212"/>
      <c r="AE17" s="182"/>
      <c r="AF17" s="182"/>
      <c r="AG17" s="213">
        <v>24</v>
      </c>
      <c r="AH17" s="195"/>
      <c r="AI17" s="195">
        <v>24</v>
      </c>
      <c r="AJ17" s="183"/>
      <c r="AK17" s="241">
        <f t="shared" si="15"/>
        <v>0</v>
      </c>
      <c r="AL17" s="241">
        <f t="shared" si="16"/>
        <v>0</v>
      </c>
      <c r="AM17" s="241">
        <f t="shared" si="17"/>
        <v>0</v>
      </c>
      <c r="AN17" s="241">
        <f t="shared" si="18"/>
        <v>6</v>
      </c>
      <c r="AO17" s="241">
        <f t="shared" si="19"/>
        <v>0</v>
      </c>
      <c r="AP17" s="241">
        <f t="shared" si="20"/>
        <v>0</v>
      </c>
      <c r="AQ17" s="241">
        <f t="shared" si="21"/>
        <v>6</v>
      </c>
      <c r="AR17" s="241">
        <f t="shared" si="22"/>
        <v>1</v>
      </c>
      <c r="AS17" s="241"/>
    </row>
    <row r="18" spans="1:47" ht="11.25" customHeight="1">
      <c r="A18" s="184" t="s">
        <v>93</v>
      </c>
      <c r="B18" s="185"/>
      <c r="C18" s="185">
        <v>26</v>
      </c>
      <c r="D18" s="185">
        <v>25</v>
      </c>
      <c r="E18" s="186"/>
      <c r="F18" s="185"/>
      <c r="G18" s="185"/>
      <c r="H18" s="187"/>
      <c r="I18" s="217"/>
      <c r="J18" s="185">
        <v>25</v>
      </c>
      <c r="K18" s="185">
        <v>26</v>
      </c>
      <c r="L18" s="198"/>
      <c r="M18" s="185"/>
      <c r="N18" s="185"/>
      <c r="O18" s="187"/>
      <c r="P18" s="218">
        <v>25</v>
      </c>
      <c r="Q18" s="185"/>
      <c r="R18" s="185"/>
      <c r="S18" s="198">
        <v>26</v>
      </c>
      <c r="T18" s="229"/>
      <c r="U18" s="186"/>
      <c r="V18" s="230"/>
      <c r="W18" s="231">
        <v>25</v>
      </c>
      <c r="X18" s="186"/>
      <c r="Y18" s="218">
        <v>26</v>
      </c>
      <c r="Z18" s="198"/>
      <c r="AA18" s="185">
        <v>26</v>
      </c>
      <c r="AB18" s="185"/>
      <c r="AC18" s="187"/>
      <c r="AD18" s="215">
        <v>26</v>
      </c>
      <c r="AE18" s="186"/>
      <c r="AF18" s="217"/>
      <c r="AG18" s="195">
        <v>25</v>
      </c>
      <c r="AH18" s="195"/>
      <c r="AI18" s="186"/>
      <c r="AJ18" s="242">
        <v>25</v>
      </c>
      <c r="AK18" s="241">
        <f t="shared" si="15"/>
        <v>0</v>
      </c>
      <c r="AL18" s="241">
        <f t="shared" si="16"/>
        <v>0</v>
      </c>
      <c r="AM18" s="241">
        <f t="shared" si="17"/>
        <v>0</v>
      </c>
      <c r="AN18" s="241">
        <f t="shared" si="18"/>
        <v>0</v>
      </c>
      <c r="AO18" s="241">
        <f t="shared" si="19"/>
        <v>6</v>
      </c>
      <c r="AP18" s="241">
        <f t="shared" si="20"/>
        <v>6</v>
      </c>
      <c r="AQ18" s="241">
        <f t="shared" si="21"/>
        <v>12</v>
      </c>
      <c r="AR18" s="241">
        <f t="shared" si="22"/>
        <v>2</v>
      </c>
      <c r="AS18" s="241"/>
      <c r="AU18" s="58" t="s">
        <v>94</v>
      </c>
    </row>
    <row r="19" spans="1:45" ht="11.25" customHeight="1">
      <c r="A19" s="177" t="s">
        <v>95</v>
      </c>
      <c r="B19" s="188"/>
      <c r="C19" s="189"/>
      <c r="D19" s="188">
        <v>21</v>
      </c>
      <c r="E19" s="188">
        <v>22</v>
      </c>
      <c r="F19" s="188"/>
      <c r="G19" s="188"/>
      <c r="H19" s="190"/>
      <c r="I19" s="219">
        <v>22</v>
      </c>
      <c r="J19" s="182"/>
      <c r="K19" s="188">
        <v>21</v>
      </c>
      <c r="L19" s="188"/>
      <c r="M19" s="194" t="s">
        <v>36</v>
      </c>
      <c r="N19" s="194" t="s">
        <v>37</v>
      </c>
      <c r="O19" s="190"/>
      <c r="P19" s="219">
        <v>21</v>
      </c>
      <c r="Q19" s="188"/>
      <c r="R19" s="182"/>
      <c r="S19" s="191"/>
      <c r="T19" s="188"/>
      <c r="U19" s="188">
        <v>22</v>
      </c>
      <c r="V19" s="190"/>
      <c r="W19" s="219">
        <v>21</v>
      </c>
      <c r="X19" s="188"/>
      <c r="Y19" s="188"/>
      <c r="Z19" s="182">
        <v>22</v>
      </c>
      <c r="AA19" s="188"/>
      <c r="AB19" s="188"/>
      <c r="AC19" s="190"/>
      <c r="AD19" s="212">
        <v>21</v>
      </c>
      <c r="AE19" s="182"/>
      <c r="AF19" s="188">
        <v>22</v>
      </c>
      <c r="AG19" s="188"/>
      <c r="AH19" s="188"/>
      <c r="AI19" s="188"/>
      <c r="AJ19" s="190"/>
      <c r="AK19" s="241">
        <f t="shared" si="15"/>
        <v>5</v>
      </c>
      <c r="AL19" s="241">
        <f t="shared" si="16"/>
        <v>5</v>
      </c>
      <c r="AM19" s="241">
        <f t="shared" si="17"/>
        <v>0</v>
      </c>
      <c r="AN19" s="241">
        <f t="shared" si="18"/>
        <v>0</v>
      </c>
      <c r="AO19" s="241">
        <f t="shared" si="19"/>
        <v>0</v>
      </c>
      <c r="AP19" s="241">
        <f t="shared" si="20"/>
        <v>0</v>
      </c>
      <c r="AQ19" s="241">
        <f t="shared" si="21"/>
        <v>10</v>
      </c>
      <c r="AR19" s="241">
        <f t="shared" si="22"/>
        <v>2</v>
      </c>
      <c r="AS19" s="241"/>
    </row>
    <row r="20" spans="1:46" ht="11.25" customHeight="1">
      <c r="A20" s="181" t="s">
        <v>96</v>
      </c>
      <c r="B20" s="182">
        <v>24</v>
      </c>
      <c r="C20" s="182"/>
      <c r="D20" s="182">
        <v>23</v>
      </c>
      <c r="E20" s="182"/>
      <c r="F20" s="182"/>
      <c r="G20" s="182"/>
      <c r="H20" s="183"/>
      <c r="I20" s="212">
        <v>23</v>
      </c>
      <c r="J20" s="182"/>
      <c r="K20" s="182">
        <v>24</v>
      </c>
      <c r="L20" s="213"/>
      <c r="M20" s="194" t="s">
        <v>36</v>
      </c>
      <c r="N20" s="194" t="s">
        <v>37</v>
      </c>
      <c r="O20" s="183"/>
      <c r="P20" s="212"/>
      <c r="Q20" s="182">
        <v>23</v>
      </c>
      <c r="R20" s="182"/>
      <c r="S20" s="182">
        <v>24</v>
      </c>
      <c r="T20" s="182"/>
      <c r="U20" s="182"/>
      <c r="V20" s="183"/>
      <c r="W20" s="212"/>
      <c r="X20" s="182">
        <v>24</v>
      </c>
      <c r="Y20" s="182"/>
      <c r="Z20" s="213">
        <v>23</v>
      </c>
      <c r="AA20" s="182"/>
      <c r="AB20" s="182"/>
      <c r="AC20" s="183"/>
      <c r="AD20" s="212">
        <v>24</v>
      </c>
      <c r="AE20" s="182"/>
      <c r="AF20" s="182">
        <v>23</v>
      </c>
      <c r="AG20" s="182"/>
      <c r="AH20" s="182"/>
      <c r="AI20" s="182"/>
      <c r="AJ20" s="183"/>
      <c r="AK20" s="241">
        <f t="shared" si="15"/>
        <v>0</v>
      </c>
      <c r="AL20" s="241">
        <f t="shared" si="16"/>
        <v>0</v>
      </c>
      <c r="AM20" s="241">
        <f t="shared" si="17"/>
        <v>5</v>
      </c>
      <c r="AN20" s="241">
        <f t="shared" si="18"/>
        <v>5</v>
      </c>
      <c r="AO20" s="241">
        <f t="shared" si="19"/>
        <v>0</v>
      </c>
      <c r="AP20" s="241">
        <f t="shared" si="20"/>
        <v>0</v>
      </c>
      <c r="AQ20" s="241">
        <f t="shared" si="21"/>
        <v>10</v>
      </c>
      <c r="AR20" s="241">
        <f t="shared" si="22"/>
        <v>2</v>
      </c>
      <c r="AS20" s="241"/>
      <c r="AT20" s="59"/>
    </row>
    <row r="21" spans="1:46" ht="11.25" customHeight="1">
      <c r="A21" s="181" t="s">
        <v>97</v>
      </c>
      <c r="B21" s="182">
        <v>26</v>
      </c>
      <c r="C21" s="182">
        <v>25</v>
      </c>
      <c r="D21" s="188"/>
      <c r="E21" s="188"/>
      <c r="F21" s="188"/>
      <c r="G21" s="188"/>
      <c r="H21" s="190"/>
      <c r="I21" s="219">
        <v>26</v>
      </c>
      <c r="J21" s="188"/>
      <c r="K21" s="188"/>
      <c r="L21" s="188">
        <v>25</v>
      </c>
      <c r="M21" s="194" t="s">
        <v>36</v>
      </c>
      <c r="N21" s="194" t="s">
        <v>37</v>
      </c>
      <c r="O21" s="190"/>
      <c r="P21" s="219"/>
      <c r="Q21" s="213">
        <v>26</v>
      </c>
      <c r="R21" s="188"/>
      <c r="S21" s="188"/>
      <c r="T21" s="188">
        <v>25</v>
      </c>
      <c r="U21" s="188"/>
      <c r="V21" s="190"/>
      <c r="W21" s="219">
        <v>26</v>
      </c>
      <c r="X21" s="188"/>
      <c r="Y21" s="188"/>
      <c r="Z21" s="188">
        <v>25</v>
      </c>
      <c r="AA21" s="188"/>
      <c r="AB21" s="188"/>
      <c r="AC21" s="190"/>
      <c r="AD21" s="219">
        <v>25</v>
      </c>
      <c r="AE21" s="188"/>
      <c r="AF21" s="188">
        <v>26</v>
      </c>
      <c r="AG21" s="188"/>
      <c r="AH21" s="182"/>
      <c r="AI21" s="182"/>
      <c r="AJ21" s="183"/>
      <c r="AK21" s="241">
        <f aca="true" t="shared" si="24" ref="AK21:AK42">_xlfn.COUNTIFS(B21:AJ21,"21")</f>
        <v>0</v>
      </c>
      <c r="AL21" s="241">
        <f aca="true" t="shared" si="25" ref="AL21:AL42">_xlfn.COUNTIFS(A21:AJ21,"22")</f>
        <v>0</v>
      </c>
      <c r="AM21" s="241">
        <f aca="true" t="shared" si="26" ref="AM21:AM42">_xlfn.COUNTIFS(B21:AJ21,"23")</f>
        <v>0</v>
      </c>
      <c r="AN21" s="241">
        <f aca="true" t="shared" si="27" ref="AN21:AN42">_xlfn.COUNTIFS(B21:AJ21,"24")</f>
        <v>0</v>
      </c>
      <c r="AO21" s="241">
        <f aca="true" t="shared" si="28" ref="AO21:AO42">_xlfn.COUNTIFS(B21:AJ21,"25")</f>
        <v>5</v>
      </c>
      <c r="AP21" s="241">
        <f aca="true" t="shared" si="29" ref="AP21:AP42">_xlfn.COUNTIFS(B21:AJ21,"26")</f>
        <v>5</v>
      </c>
      <c r="AQ21" s="241">
        <f aca="true" t="shared" si="30" ref="AQ21:AQ42">SUM(AK21:AP21)</f>
        <v>10</v>
      </c>
      <c r="AR21" s="241">
        <f aca="true" t="shared" si="31" ref="AR21:AR42">COUNTA(E21,L21,S21,Z21,AG21)</f>
        <v>2</v>
      </c>
      <c r="AS21" s="241"/>
      <c r="AT21" s="59"/>
    </row>
    <row r="22" spans="1:46" ht="11.25" customHeight="1">
      <c r="A22" s="181" t="s">
        <v>98</v>
      </c>
      <c r="B22" s="188"/>
      <c r="C22" s="188">
        <v>22</v>
      </c>
      <c r="D22" s="188"/>
      <c r="E22" s="191"/>
      <c r="F22" s="188"/>
      <c r="G22" s="188"/>
      <c r="H22" s="190"/>
      <c r="I22" s="219"/>
      <c r="J22" s="188"/>
      <c r="K22" s="188"/>
      <c r="L22" s="188">
        <v>21</v>
      </c>
      <c r="M22" s="188"/>
      <c r="N22" s="188"/>
      <c r="O22" s="190"/>
      <c r="P22" s="220"/>
      <c r="Q22" s="188"/>
      <c r="R22" s="188">
        <v>22</v>
      </c>
      <c r="S22" s="188">
        <v>21</v>
      </c>
      <c r="T22" s="194" t="s">
        <v>36</v>
      </c>
      <c r="U22" s="194" t="s">
        <v>37</v>
      </c>
      <c r="V22" s="190"/>
      <c r="W22" s="219"/>
      <c r="X22" s="188"/>
      <c r="Y22" s="188"/>
      <c r="Z22" s="188"/>
      <c r="AA22" s="188"/>
      <c r="AB22" s="188"/>
      <c r="AC22" s="190">
        <v>21</v>
      </c>
      <c r="AD22" s="219"/>
      <c r="AE22" s="188"/>
      <c r="AF22" s="188"/>
      <c r="AG22" s="188"/>
      <c r="AH22" s="188"/>
      <c r="AI22" s="188">
        <v>22</v>
      </c>
      <c r="AJ22" s="190"/>
      <c r="AK22" s="241">
        <f t="shared" si="24"/>
        <v>3</v>
      </c>
      <c r="AL22" s="241">
        <f t="shared" si="25"/>
        <v>3</v>
      </c>
      <c r="AM22" s="241">
        <f t="shared" si="26"/>
        <v>0</v>
      </c>
      <c r="AN22" s="241">
        <f t="shared" si="27"/>
        <v>0</v>
      </c>
      <c r="AO22" s="241">
        <f t="shared" si="28"/>
        <v>0</v>
      </c>
      <c r="AP22" s="241">
        <f t="shared" si="29"/>
        <v>0</v>
      </c>
      <c r="AQ22" s="241">
        <f t="shared" si="30"/>
        <v>6</v>
      </c>
      <c r="AR22" s="241">
        <f t="shared" si="31"/>
        <v>2</v>
      </c>
      <c r="AS22" s="241"/>
      <c r="AT22" s="59"/>
    </row>
    <row r="23" spans="1:46" ht="11.25" customHeight="1">
      <c r="A23" s="181" t="s">
        <v>99</v>
      </c>
      <c r="B23" s="182"/>
      <c r="C23" s="182"/>
      <c r="D23" s="188"/>
      <c r="E23" s="192"/>
      <c r="F23" s="188">
        <v>24</v>
      </c>
      <c r="G23" s="188">
        <v>23</v>
      </c>
      <c r="H23" s="190"/>
      <c r="I23" s="219"/>
      <c r="J23" s="188"/>
      <c r="K23" s="186"/>
      <c r="L23" s="188">
        <v>24</v>
      </c>
      <c r="M23" s="188"/>
      <c r="N23" s="188"/>
      <c r="O23" s="190"/>
      <c r="P23" s="219"/>
      <c r="Q23" s="188"/>
      <c r="R23" s="188"/>
      <c r="S23" s="188">
        <v>23</v>
      </c>
      <c r="T23" s="194" t="s">
        <v>36</v>
      </c>
      <c r="U23" s="194" t="s">
        <v>37</v>
      </c>
      <c r="V23" s="190"/>
      <c r="W23" s="219"/>
      <c r="X23" s="188"/>
      <c r="Y23" s="188"/>
      <c r="Z23" s="188"/>
      <c r="AA23" s="188">
        <v>23</v>
      </c>
      <c r="AB23" s="188"/>
      <c r="AC23" s="190"/>
      <c r="AD23" s="219"/>
      <c r="AE23" s="188"/>
      <c r="AF23" s="188"/>
      <c r="AG23" s="188"/>
      <c r="AH23" s="182">
        <v>24</v>
      </c>
      <c r="AI23" s="182"/>
      <c r="AJ23" s="183"/>
      <c r="AK23" s="241">
        <f t="shared" si="24"/>
        <v>0</v>
      </c>
      <c r="AL23" s="241">
        <f t="shared" si="25"/>
        <v>0</v>
      </c>
      <c r="AM23" s="241">
        <f t="shared" si="26"/>
        <v>3</v>
      </c>
      <c r="AN23" s="241">
        <f t="shared" si="27"/>
        <v>3</v>
      </c>
      <c r="AO23" s="241">
        <f t="shared" si="28"/>
        <v>0</v>
      </c>
      <c r="AP23" s="241">
        <f t="shared" si="29"/>
        <v>0</v>
      </c>
      <c r="AQ23" s="241">
        <f t="shared" si="30"/>
        <v>6</v>
      </c>
      <c r="AR23" s="241">
        <f t="shared" si="31"/>
        <v>2</v>
      </c>
      <c r="AS23" s="241"/>
      <c r="AT23" s="59"/>
    </row>
    <row r="24" spans="1:46" ht="11.25" customHeight="1">
      <c r="A24" s="181" t="s">
        <v>100</v>
      </c>
      <c r="B24" s="182"/>
      <c r="C24" s="182"/>
      <c r="D24" s="188"/>
      <c r="E24" s="193"/>
      <c r="F24" s="188"/>
      <c r="G24" s="188">
        <v>25</v>
      </c>
      <c r="H24" s="190"/>
      <c r="I24" s="219"/>
      <c r="J24" s="188"/>
      <c r="K24" s="186">
        <v>25</v>
      </c>
      <c r="L24" s="188"/>
      <c r="M24" s="188"/>
      <c r="N24" s="188"/>
      <c r="O24" s="190"/>
      <c r="P24" s="219"/>
      <c r="Q24" s="188"/>
      <c r="R24" s="188"/>
      <c r="S24" s="188"/>
      <c r="T24" s="194" t="s">
        <v>36</v>
      </c>
      <c r="U24" s="194" t="s">
        <v>37</v>
      </c>
      <c r="V24" s="190"/>
      <c r="W24" s="219"/>
      <c r="X24" s="188"/>
      <c r="Y24" s="188"/>
      <c r="Z24" s="188"/>
      <c r="AA24" s="188">
        <v>25</v>
      </c>
      <c r="AB24" s="188"/>
      <c r="AC24" s="190"/>
      <c r="AD24" s="219"/>
      <c r="AE24" s="188"/>
      <c r="AF24" s="188"/>
      <c r="AG24" s="188"/>
      <c r="AH24" s="182"/>
      <c r="AI24" s="182"/>
      <c r="AJ24" s="183"/>
      <c r="AK24" s="241">
        <f t="shared" si="24"/>
        <v>0</v>
      </c>
      <c r="AL24" s="241">
        <f t="shared" si="25"/>
        <v>0</v>
      </c>
      <c r="AM24" s="241">
        <f t="shared" si="26"/>
        <v>0</v>
      </c>
      <c r="AN24" s="241">
        <f t="shared" si="27"/>
        <v>0</v>
      </c>
      <c r="AO24" s="241">
        <f t="shared" si="28"/>
        <v>3</v>
      </c>
      <c r="AP24" s="241">
        <f t="shared" si="29"/>
        <v>0</v>
      </c>
      <c r="AQ24" s="241">
        <f t="shared" si="30"/>
        <v>3</v>
      </c>
      <c r="AR24" s="241">
        <f t="shared" si="31"/>
        <v>0</v>
      </c>
      <c r="AS24" s="241"/>
      <c r="AT24" s="59"/>
    </row>
    <row r="25" spans="1:46" ht="12" customHeight="1">
      <c r="A25" s="181" t="s">
        <v>101</v>
      </c>
      <c r="B25" s="182"/>
      <c r="C25" s="182"/>
      <c r="D25" s="188"/>
      <c r="E25" s="188"/>
      <c r="F25" s="188">
        <v>26</v>
      </c>
      <c r="G25" s="188"/>
      <c r="H25" s="190"/>
      <c r="I25" s="219"/>
      <c r="J25" s="188"/>
      <c r="K25" s="188"/>
      <c r="L25" s="188"/>
      <c r="M25" s="188"/>
      <c r="N25" s="188"/>
      <c r="O25" s="190"/>
      <c r="P25" s="219"/>
      <c r="Q25" s="188"/>
      <c r="R25" s="188"/>
      <c r="S25" s="188"/>
      <c r="T25" s="194" t="s">
        <v>36</v>
      </c>
      <c r="U25" s="194" t="s">
        <v>37</v>
      </c>
      <c r="V25" s="190"/>
      <c r="W25" s="219"/>
      <c r="X25" s="188"/>
      <c r="Y25" s="188"/>
      <c r="Z25" s="188">
        <v>26</v>
      </c>
      <c r="AA25" s="232"/>
      <c r="AB25" s="188"/>
      <c r="AC25" s="190"/>
      <c r="AD25" s="219"/>
      <c r="AE25" s="188"/>
      <c r="AF25" s="188"/>
      <c r="AG25" s="188"/>
      <c r="AH25" s="182"/>
      <c r="AI25" s="182"/>
      <c r="AJ25" s="183">
        <v>26</v>
      </c>
      <c r="AK25" s="241">
        <f t="shared" si="24"/>
        <v>0</v>
      </c>
      <c r="AL25" s="241">
        <f t="shared" si="25"/>
        <v>0</v>
      </c>
      <c r="AM25" s="241">
        <f t="shared" si="26"/>
        <v>0</v>
      </c>
      <c r="AN25" s="241">
        <f t="shared" si="27"/>
        <v>0</v>
      </c>
      <c r="AO25" s="241">
        <f t="shared" si="28"/>
        <v>0</v>
      </c>
      <c r="AP25" s="241">
        <f t="shared" si="29"/>
        <v>3</v>
      </c>
      <c r="AQ25" s="241">
        <f t="shared" si="30"/>
        <v>3</v>
      </c>
      <c r="AR25" s="241">
        <f t="shared" si="31"/>
        <v>1</v>
      </c>
      <c r="AS25" s="241"/>
      <c r="AT25" s="59"/>
    </row>
    <row r="26" spans="1:45" ht="11.25" customHeight="1">
      <c r="A26" s="181" t="s">
        <v>56</v>
      </c>
      <c r="B26" s="182"/>
      <c r="C26" s="182"/>
      <c r="D26" s="188">
        <v>24</v>
      </c>
      <c r="E26" s="188">
        <v>23</v>
      </c>
      <c r="F26" s="188"/>
      <c r="G26" s="188"/>
      <c r="H26" s="190"/>
      <c r="I26" s="219"/>
      <c r="J26" s="188"/>
      <c r="K26" s="188"/>
      <c r="L26" s="188"/>
      <c r="M26" s="188"/>
      <c r="N26" s="188">
        <v>21</v>
      </c>
      <c r="O26" s="190">
        <v>22</v>
      </c>
      <c r="P26" s="219"/>
      <c r="Q26" s="188"/>
      <c r="R26" s="188"/>
      <c r="S26" s="188"/>
      <c r="T26" s="188"/>
      <c r="U26" s="188"/>
      <c r="V26" s="190">
        <v>23</v>
      </c>
      <c r="W26" s="219"/>
      <c r="X26" s="188">
        <v>21</v>
      </c>
      <c r="Y26" s="213"/>
      <c r="Z26" s="188">
        <v>24</v>
      </c>
      <c r="AA26" s="188"/>
      <c r="AB26" s="188"/>
      <c r="AC26" s="190"/>
      <c r="AD26" s="219"/>
      <c r="AE26" s="188"/>
      <c r="AF26" s="188"/>
      <c r="AG26" s="188"/>
      <c r="AH26" s="182" t="s">
        <v>36</v>
      </c>
      <c r="AI26" s="182" t="s">
        <v>37</v>
      </c>
      <c r="AJ26" s="183">
        <v>22</v>
      </c>
      <c r="AK26" s="241">
        <f t="shared" si="24"/>
        <v>2</v>
      </c>
      <c r="AL26" s="241">
        <f t="shared" si="25"/>
        <v>2</v>
      </c>
      <c r="AM26" s="241">
        <f t="shared" si="26"/>
        <v>2</v>
      </c>
      <c r="AN26" s="241">
        <f t="shared" si="27"/>
        <v>2</v>
      </c>
      <c r="AO26" s="241">
        <f t="shared" si="28"/>
        <v>0</v>
      </c>
      <c r="AP26" s="241">
        <f t="shared" si="29"/>
        <v>0</v>
      </c>
      <c r="AQ26" s="241">
        <f t="shared" si="30"/>
        <v>8</v>
      </c>
      <c r="AR26" s="241">
        <f t="shared" si="31"/>
        <v>2</v>
      </c>
      <c r="AS26" s="241"/>
    </row>
    <row r="27" spans="1:45" ht="11.25" customHeight="1">
      <c r="A27" s="181" t="s">
        <v>55</v>
      </c>
      <c r="B27" s="188"/>
      <c r="C27" s="188"/>
      <c r="D27" s="188"/>
      <c r="E27" s="188"/>
      <c r="F27" s="188"/>
      <c r="G27" s="188"/>
      <c r="H27" s="190"/>
      <c r="I27" s="219"/>
      <c r="J27" s="188"/>
      <c r="K27" s="188"/>
      <c r="L27" s="188"/>
      <c r="M27" s="188"/>
      <c r="N27" s="188"/>
      <c r="O27" s="190"/>
      <c r="P27" s="219"/>
      <c r="Q27" s="188"/>
      <c r="R27" s="188"/>
      <c r="S27" s="188"/>
      <c r="T27" s="188">
        <v>26</v>
      </c>
      <c r="U27" s="188"/>
      <c r="V27" s="190">
        <v>25</v>
      </c>
      <c r="W27" s="219"/>
      <c r="X27" s="188"/>
      <c r="Y27" s="188"/>
      <c r="Z27" s="188"/>
      <c r="AA27" s="188"/>
      <c r="AB27" s="188">
        <v>25</v>
      </c>
      <c r="AC27" s="190"/>
      <c r="AD27" s="219"/>
      <c r="AE27" s="188">
        <v>26</v>
      </c>
      <c r="AF27" s="188"/>
      <c r="AG27" s="188"/>
      <c r="AH27" s="182" t="s">
        <v>36</v>
      </c>
      <c r="AI27" s="182" t="s">
        <v>37</v>
      </c>
      <c r="AJ27" s="190"/>
      <c r="AK27" s="241">
        <f t="shared" si="24"/>
        <v>0</v>
      </c>
      <c r="AL27" s="241">
        <f t="shared" si="25"/>
        <v>0</v>
      </c>
      <c r="AM27" s="241">
        <f t="shared" si="26"/>
        <v>0</v>
      </c>
      <c r="AN27" s="241">
        <f t="shared" si="27"/>
        <v>0</v>
      </c>
      <c r="AO27" s="241">
        <f t="shared" si="28"/>
        <v>2</v>
      </c>
      <c r="AP27" s="241">
        <f t="shared" si="29"/>
        <v>2</v>
      </c>
      <c r="AQ27" s="241">
        <f t="shared" si="30"/>
        <v>4</v>
      </c>
      <c r="AR27" s="241">
        <f t="shared" si="31"/>
        <v>0</v>
      </c>
      <c r="AS27" s="246"/>
    </row>
    <row r="28" spans="1:45" ht="11.25" customHeight="1">
      <c r="A28" s="181" t="s">
        <v>102</v>
      </c>
      <c r="B28" s="182"/>
      <c r="C28" s="182"/>
      <c r="D28" s="188"/>
      <c r="E28" s="188"/>
      <c r="F28" s="188"/>
      <c r="G28" s="188">
        <v>21</v>
      </c>
      <c r="H28" s="190"/>
      <c r="I28" s="219"/>
      <c r="J28" s="188"/>
      <c r="K28" s="188"/>
      <c r="L28" s="188"/>
      <c r="M28" s="188"/>
      <c r="N28" s="188"/>
      <c r="O28" s="190">
        <v>23</v>
      </c>
      <c r="P28" s="219"/>
      <c r="Q28" s="188"/>
      <c r="R28" s="188"/>
      <c r="S28" s="188"/>
      <c r="T28" s="188">
        <v>22</v>
      </c>
      <c r="U28" s="188">
        <v>21</v>
      </c>
      <c r="V28" s="190"/>
      <c r="W28" s="219"/>
      <c r="X28" s="188"/>
      <c r="Y28" s="188"/>
      <c r="Z28" s="188"/>
      <c r="AA28" s="188"/>
      <c r="AB28" s="188">
        <v>23</v>
      </c>
      <c r="AC28" s="190"/>
      <c r="AD28" s="219"/>
      <c r="AE28" s="188"/>
      <c r="AF28" s="188"/>
      <c r="AG28" s="188">
        <v>22</v>
      </c>
      <c r="AH28" s="182" t="s">
        <v>36</v>
      </c>
      <c r="AI28" s="182" t="s">
        <v>37</v>
      </c>
      <c r="AJ28" s="243"/>
      <c r="AK28" s="241">
        <f t="shared" si="24"/>
        <v>2</v>
      </c>
      <c r="AL28" s="241">
        <f t="shared" si="25"/>
        <v>2</v>
      </c>
      <c r="AM28" s="241">
        <f t="shared" si="26"/>
        <v>2</v>
      </c>
      <c r="AN28" s="241">
        <f t="shared" si="27"/>
        <v>0</v>
      </c>
      <c r="AO28" s="241">
        <f t="shared" si="28"/>
        <v>0</v>
      </c>
      <c r="AP28" s="241">
        <f t="shared" si="29"/>
        <v>0</v>
      </c>
      <c r="AQ28" s="241">
        <f t="shared" si="30"/>
        <v>6</v>
      </c>
      <c r="AR28" s="241">
        <f t="shared" si="31"/>
        <v>1</v>
      </c>
      <c r="AS28" s="241"/>
    </row>
    <row r="29" spans="1:45" ht="11.25" customHeight="1">
      <c r="A29" s="181" t="s">
        <v>103</v>
      </c>
      <c r="B29" s="188"/>
      <c r="C29" s="188"/>
      <c r="D29" s="188">
        <v>26</v>
      </c>
      <c r="E29" s="188"/>
      <c r="F29" s="188"/>
      <c r="G29" s="188">
        <v>24</v>
      </c>
      <c r="H29" s="190"/>
      <c r="I29" s="219"/>
      <c r="J29" s="188"/>
      <c r="K29" s="188"/>
      <c r="L29" s="188"/>
      <c r="M29" s="188">
        <v>25</v>
      </c>
      <c r="N29" s="188"/>
      <c r="O29" s="190"/>
      <c r="P29" s="219"/>
      <c r="Q29" s="188"/>
      <c r="R29" s="188"/>
      <c r="S29" s="188"/>
      <c r="T29" s="188"/>
      <c r="U29" s="188"/>
      <c r="V29" s="190"/>
      <c r="W29" s="219"/>
      <c r="X29" s="188">
        <v>25</v>
      </c>
      <c r="Y29" s="188"/>
      <c r="Z29" s="188"/>
      <c r="AA29" s="188"/>
      <c r="AB29" s="188">
        <v>24</v>
      </c>
      <c r="AC29" s="190"/>
      <c r="AD29" s="219"/>
      <c r="AE29" s="188"/>
      <c r="AF29" s="188"/>
      <c r="AG29" s="188">
        <v>26</v>
      </c>
      <c r="AH29" s="182" t="s">
        <v>36</v>
      </c>
      <c r="AI29" s="182" t="s">
        <v>37</v>
      </c>
      <c r="AJ29" s="190"/>
      <c r="AK29" s="241">
        <f t="shared" si="24"/>
        <v>0</v>
      </c>
      <c r="AL29" s="241">
        <f t="shared" si="25"/>
        <v>0</v>
      </c>
      <c r="AM29" s="241">
        <f t="shared" si="26"/>
        <v>0</v>
      </c>
      <c r="AN29" s="241">
        <f t="shared" si="27"/>
        <v>2</v>
      </c>
      <c r="AO29" s="241">
        <f t="shared" si="28"/>
        <v>2</v>
      </c>
      <c r="AP29" s="241">
        <f t="shared" si="29"/>
        <v>2</v>
      </c>
      <c r="AQ29" s="241">
        <f t="shared" si="30"/>
        <v>6</v>
      </c>
      <c r="AR29" s="241">
        <f t="shared" si="31"/>
        <v>1</v>
      </c>
      <c r="AS29" s="241"/>
    </row>
    <row r="30" spans="1:45" ht="11.25" customHeight="1">
      <c r="A30" s="184" t="s">
        <v>104</v>
      </c>
      <c r="B30" s="185"/>
      <c r="C30" s="188"/>
      <c r="D30" s="188"/>
      <c r="E30" s="194"/>
      <c r="F30" s="188">
        <v>23</v>
      </c>
      <c r="G30" s="188"/>
      <c r="H30" s="190"/>
      <c r="I30" s="219"/>
      <c r="J30" s="188"/>
      <c r="K30" s="188"/>
      <c r="L30" s="194"/>
      <c r="M30" s="188">
        <v>21</v>
      </c>
      <c r="N30" s="188">
        <v>22</v>
      </c>
      <c r="O30" s="190"/>
      <c r="P30" s="219"/>
      <c r="Q30" s="188"/>
      <c r="R30" s="188"/>
      <c r="S30" s="194"/>
      <c r="T30" s="185">
        <v>23</v>
      </c>
      <c r="U30" s="188"/>
      <c r="V30" s="190">
        <v>22</v>
      </c>
      <c r="W30" s="219"/>
      <c r="X30" s="188"/>
      <c r="Y30" s="188"/>
      <c r="Z30" s="194"/>
      <c r="AA30" s="188"/>
      <c r="AB30" s="188"/>
      <c r="AC30" s="190"/>
      <c r="AD30" s="234"/>
      <c r="AE30" s="235"/>
      <c r="AF30" s="235"/>
      <c r="AG30" s="213"/>
      <c r="AH30" s="182" t="s">
        <v>36</v>
      </c>
      <c r="AI30" s="182" t="s">
        <v>37</v>
      </c>
      <c r="AJ30" s="183">
        <v>21</v>
      </c>
      <c r="AK30" s="241">
        <f t="shared" si="24"/>
        <v>2</v>
      </c>
      <c r="AL30" s="241">
        <f t="shared" si="25"/>
        <v>2</v>
      </c>
      <c r="AM30" s="241">
        <f t="shared" si="26"/>
        <v>2</v>
      </c>
      <c r="AN30" s="241">
        <f t="shared" si="27"/>
        <v>0</v>
      </c>
      <c r="AO30" s="241">
        <f t="shared" si="28"/>
        <v>0</v>
      </c>
      <c r="AP30" s="241">
        <f t="shared" si="29"/>
        <v>0</v>
      </c>
      <c r="AQ30" s="241">
        <f t="shared" si="30"/>
        <v>6</v>
      </c>
      <c r="AR30" s="241">
        <f t="shared" si="31"/>
        <v>0</v>
      </c>
      <c r="AS30" s="241"/>
    </row>
    <row r="31" spans="1:45" ht="11.25" customHeight="1">
      <c r="A31" s="181" t="s">
        <v>59</v>
      </c>
      <c r="B31" s="182"/>
      <c r="C31" s="188"/>
      <c r="D31" s="188"/>
      <c r="E31" s="188"/>
      <c r="F31" s="188"/>
      <c r="G31" s="188">
        <v>26</v>
      </c>
      <c r="H31" s="190"/>
      <c r="I31" s="219"/>
      <c r="J31" s="213"/>
      <c r="K31" s="188"/>
      <c r="L31" s="188"/>
      <c r="M31" s="188"/>
      <c r="N31" s="188">
        <v>24</v>
      </c>
      <c r="O31" s="190">
        <v>25</v>
      </c>
      <c r="P31" s="219"/>
      <c r="Q31" s="188"/>
      <c r="R31" s="188"/>
      <c r="S31" s="188"/>
      <c r="T31" s="188"/>
      <c r="U31" s="188">
        <v>24</v>
      </c>
      <c r="V31" s="190">
        <v>26</v>
      </c>
      <c r="W31" s="219"/>
      <c r="X31" s="232"/>
      <c r="Y31" s="188"/>
      <c r="Z31" s="188"/>
      <c r="AA31" s="188"/>
      <c r="AB31" s="188"/>
      <c r="AC31" s="190"/>
      <c r="AD31" s="219"/>
      <c r="AE31" s="188">
        <v>25</v>
      </c>
      <c r="AF31" s="188"/>
      <c r="AG31" s="188"/>
      <c r="AH31" s="182" t="s">
        <v>36</v>
      </c>
      <c r="AI31" s="182" t="s">
        <v>37</v>
      </c>
      <c r="AJ31" s="190"/>
      <c r="AK31" s="241">
        <f t="shared" si="24"/>
        <v>0</v>
      </c>
      <c r="AL31" s="241">
        <f t="shared" si="25"/>
        <v>0</v>
      </c>
      <c r="AM31" s="241">
        <f t="shared" si="26"/>
        <v>0</v>
      </c>
      <c r="AN31" s="241">
        <f t="shared" si="27"/>
        <v>2</v>
      </c>
      <c r="AO31" s="241">
        <f t="shared" si="28"/>
        <v>2</v>
      </c>
      <c r="AP31" s="241">
        <f t="shared" si="29"/>
        <v>2</v>
      </c>
      <c r="AQ31" s="241">
        <f t="shared" si="30"/>
        <v>6</v>
      </c>
      <c r="AR31" s="241">
        <f t="shared" si="31"/>
        <v>0</v>
      </c>
      <c r="AS31" s="241"/>
    </row>
    <row r="32" spans="1:45" ht="11.25" customHeight="1">
      <c r="A32" s="181" t="s">
        <v>105</v>
      </c>
      <c r="B32" s="195"/>
      <c r="C32" s="195"/>
      <c r="D32" s="185"/>
      <c r="E32" s="196"/>
      <c r="F32" s="188"/>
      <c r="G32" s="188">
        <v>22</v>
      </c>
      <c r="H32" s="190"/>
      <c r="I32" s="218"/>
      <c r="J32" s="185"/>
      <c r="K32" s="188"/>
      <c r="L32" s="185">
        <v>23</v>
      </c>
      <c r="M32" s="185"/>
      <c r="N32" s="188"/>
      <c r="O32" s="190">
        <v>21</v>
      </c>
      <c r="P32" s="218"/>
      <c r="Q32" s="213"/>
      <c r="R32" s="188">
        <v>24</v>
      </c>
      <c r="S32" s="185"/>
      <c r="T32" s="188" t="s">
        <v>36</v>
      </c>
      <c r="U32" s="188" t="s">
        <v>37</v>
      </c>
      <c r="V32" s="187"/>
      <c r="W32" s="218"/>
      <c r="X32" s="185">
        <v>23</v>
      </c>
      <c r="Y32" s="185"/>
      <c r="Z32" s="185"/>
      <c r="AA32" s="188"/>
      <c r="AB32" s="185">
        <v>22</v>
      </c>
      <c r="AC32" s="190"/>
      <c r="AD32" s="218"/>
      <c r="AE32" s="185"/>
      <c r="AF32" s="188"/>
      <c r="AG32" s="188"/>
      <c r="AH32" s="182">
        <v>21</v>
      </c>
      <c r="AI32" s="182"/>
      <c r="AJ32" s="222">
        <v>24</v>
      </c>
      <c r="AK32" s="241">
        <f t="shared" si="24"/>
        <v>2</v>
      </c>
      <c r="AL32" s="241">
        <f t="shared" si="25"/>
        <v>2</v>
      </c>
      <c r="AM32" s="241">
        <f t="shared" si="26"/>
        <v>2</v>
      </c>
      <c r="AN32" s="241">
        <f t="shared" si="27"/>
        <v>2</v>
      </c>
      <c r="AO32" s="241">
        <f t="shared" si="28"/>
        <v>0</v>
      </c>
      <c r="AP32" s="241">
        <f t="shared" si="29"/>
        <v>0</v>
      </c>
      <c r="AQ32" s="241">
        <f t="shared" si="30"/>
        <v>8</v>
      </c>
      <c r="AR32" s="241">
        <f t="shared" si="31"/>
        <v>1</v>
      </c>
      <c r="AS32" s="241"/>
    </row>
    <row r="33" spans="1:45" ht="11.25" customHeight="1">
      <c r="A33" s="181" t="s">
        <v>61</v>
      </c>
      <c r="B33" s="182"/>
      <c r="C33" s="185"/>
      <c r="D33" s="188"/>
      <c r="E33" s="188">
        <v>25</v>
      </c>
      <c r="F33" s="188"/>
      <c r="G33" s="188"/>
      <c r="H33" s="190"/>
      <c r="I33" s="219"/>
      <c r="J33" s="188"/>
      <c r="K33" s="188"/>
      <c r="L33" s="188"/>
      <c r="M33" s="188"/>
      <c r="N33" s="185">
        <v>26</v>
      </c>
      <c r="O33" s="190"/>
      <c r="P33" s="219"/>
      <c r="Q33" s="188">
        <v>25</v>
      </c>
      <c r="R33" s="188"/>
      <c r="S33" s="188"/>
      <c r="T33" s="188" t="s">
        <v>36</v>
      </c>
      <c r="U33" s="188" t="s">
        <v>37</v>
      </c>
      <c r="V33" s="190"/>
      <c r="W33" s="219"/>
      <c r="X33" s="188"/>
      <c r="Y33" s="188"/>
      <c r="Z33" s="188"/>
      <c r="AA33" s="188"/>
      <c r="AB33" s="188">
        <v>26</v>
      </c>
      <c r="AC33" s="190"/>
      <c r="AD33" s="219"/>
      <c r="AE33" s="188"/>
      <c r="AF33" s="188"/>
      <c r="AG33" s="188"/>
      <c r="AH33" s="182"/>
      <c r="AI33" s="182"/>
      <c r="AJ33" s="183"/>
      <c r="AK33" s="241">
        <f t="shared" si="24"/>
        <v>0</v>
      </c>
      <c r="AL33" s="241">
        <f t="shared" si="25"/>
        <v>0</v>
      </c>
      <c r="AM33" s="241">
        <f t="shared" si="26"/>
        <v>0</v>
      </c>
      <c r="AN33" s="241">
        <f t="shared" si="27"/>
        <v>0</v>
      </c>
      <c r="AO33" s="241">
        <f t="shared" si="28"/>
        <v>2</v>
      </c>
      <c r="AP33" s="241">
        <f t="shared" si="29"/>
        <v>2</v>
      </c>
      <c r="AQ33" s="241">
        <f t="shared" si="30"/>
        <v>4</v>
      </c>
      <c r="AR33" s="241">
        <f t="shared" si="31"/>
        <v>1</v>
      </c>
      <c r="AS33" s="247"/>
    </row>
    <row r="34" spans="1:45" ht="11.25" customHeight="1">
      <c r="A34" s="181" t="s">
        <v>106</v>
      </c>
      <c r="B34" s="195"/>
      <c r="C34" s="195"/>
      <c r="D34" s="185"/>
      <c r="E34" s="185"/>
      <c r="F34" s="185"/>
      <c r="G34" s="188"/>
      <c r="H34" s="197" t="s">
        <v>36</v>
      </c>
      <c r="I34" s="218"/>
      <c r="J34" s="185"/>
      <c r="K34" s="188"/>
      <c r="L34" s="188">
        <v>22</v>
      </c>
      <c r="M34" s="213"/>
      <c r="N34" s="185">
        <v>23</v>
      </c>
      <c r="O34" s="187"/>
      <c r="P34" s="218"/>
      <c r="Q34" s="185">
        <v>22</v>
      </c>
      <c r="R34" s="185"/>
      <c r="S34" s="185"/>
      <c r="T34" s="188"/>
      <c r="U34" s="188"/>
      <c r="V34" s="187"/>
      <c r="W34" s="218"/>
      <c r="X34" s="185"/>
      <c r="Y34" s="185">
        <v>22</v>
      </c>
      <c r="Z34" s="185"/>
      <c r="AA34" s="185"/>
      <c r="AB34" s="185"/>
      <c r="AC34" s="187">
        <v>23</v>
      </c>
      <c r="AD34" s="218"/>
      <c r="AE34" s="188"/>
      <c r="AF34" s="185"/>
      <c r="AG34" s="185"/>
      <c r="AH34" s="186">
        <v>23</v>
      </c>
      <c r="AI34" s="186"/>
      <c r="AJ34" s="190"/>
      <c r="AK34" s="241">
        <f t="shared" si="24"/>
        <v>0</v>
      </c>
      <c r="AL34" s="241">
        <f t="shared" si="25"/>
        <v>3</v>
      </c>
      <c r="AM34" s="241">
        <f t="shared" si="26"/>
        <v>3</v>
      </c>
      <c r="AN34" s="241">
        <f t="shared" si="27"/>
        <v>0</v>
      </c>
      <c r="AO34" s="241">
        <f t="shared" si="28"/>
        <v>0</v>
      </c>
      <c r="AP34" s="241">
        <f t="shared" si="29"/>
        <v>0</v>
      </c>
      <c r="AQ34" s="241">
        <f t="shared" si="30"/>
        <v>6</v>
      </c>
      <c r="AR34" s="241">
        <f t="shared" si="31"/>
        <v>1</v>
      </c>
      <c r="AS34" s="136"/>
    </row>
    <row r="35" spans="1:45" ht="11.25" customHeight="1">
      <c r="A35" s="181" t="s">
        <v>107</v>
      </c>
      <c r="B35" s="198"/>
      <c r="C35" s="198"/>
      <c r="D35" s="198"/>
      <c r="E35" s="188"/>
      <c r="F35" s="185">
        <v>21</v>
      </c>
      <c r="G35" s="188"/>
      <c r="H35" s="197" t="s">
        <v>36</v>
      </c>
      <c r="I35" s="218"/>
      <c r="J35" s="185"/>
      <c r="K35" s="188"/>
      <c r="L35" s="185"/>
      <c r="M35" s="188">
        <v>26</v>
      </c>
      <c r="N35" s="188"/>
      <c r="O35" s="190"/>
      <c r="P35" s="218"/>
      <c r="Q35" s="185"/>
      <c r="R35" s="185"/>
      <c r="S35" s="185"/>
      <c r="T35" s="188"/>
      <c r="U35" s="188">
        <v>26</v>
      </c>
      <c r="V35" s="187"/>
      <c r="W35" s="218"/>
      <c r="X35" s="185"/>
      <c r="Y35" s="185"/>
      <c r="Z35" s="185"/>
      <c r="AA35" s="188"/>
      <c r="AB35" s="185">
        <v>21</v>
      </c>
      <c r="AC35" s="190">
        <v>26</v>
      </c>
      <c r="AD35" s="218"/>
      <c r="AE35" s="185"/>
      <c r="AF35" s="185"/>
      <c r="AG35" s="188">
        <v>21</v>
      </c>
      <c r="AH35" s="194"/>
      <c r="AI35" s="198"/>
      <c r="AJ35" s="244"/>
      <c r="AK35" s="241">
        <f t="shared" si="24"/>
        <v>3</v>
      </c>
      <c r="AL35" s="241">
        <f t="shared" si="25"/>
        <v>0</v>
      </c>
      <c r="AM35" s="241">
        <f t="shared" si="26"/>
        <v>0</v>
      </c>
      <c r="AN35" s="241">
        <f t="shared" si="27"/>
        <v>0</v>
      </c>
      <c r="AO35" s="241">
        <f t="shared" si="28"/>
        <v>0</v>
      </c>
      <c r="AP35" s="241">
        <f t="shared" si="29"/>
        <v>3</v>
      </c>
      <c r="AQ35" s="241">
        <f t="shared" si="30"/>
        <v>6</v>
      </c>
      <c r="AR35" s="241">
        <f t="shared" si="31"/>
        <v>1</v>
      </c>
      <c r="AS35" s="136"/>
    </row>
    <row r="36" spans="1:45" ht="11.25" customHeight="1">
      <c r="A36" s="184" t="s">
        <v>108</v>
      </c>
      <c r="B36" s="185"/>
      <c r="C36" s="185"/>
      <c r="D36" s="185"/>
      <c r="E36" s="198"/>
      <c r="F36" s="185"/>
      <c r="G36" s="188"/>
      <c r="H36" s="197" t="s">
        <v>36</v>
      </c>
      <c r="I36" s="218"/>
      <c r="J36" s="185"/>
      <c r="K36" s="213"/>
      <c r="L36" s="198"/>
      <c r="M36" s="185">
        <v>24</v>
      </c>
      <c r="N36" s="185">
        <v>25</v>
      </c>
      <c r="O36" s="187"/>
      <c r="P36" s="218"/>
      <c r="Q36" s="185"/>
      <c r="R36" s="185"/>
      <c r="S36" s="198">
        <v>25</v>
      </c>
      <c r="T36" s="185"/>
      <c r="U36" s="185"/>
      <c r="V36" s="187"/>
      <c r="W36" s="218"/>
      <c r="X36" s="185"/>
      <c r="Y36" s="185"/>
      <c r="Z36" s="198"/>
      <c r="AA36" s="185">
        <v>24</v>
      </c>
      <c r="AB36" s="196"/>
      <c r="AC36" s="187">
        <v>25</v>
      </c>
      <c r="AD36" s="217"/>
      <c r="AE36" s="186">
        <v>24</v>
      </c>
      <c r="AF36" s="186"/>
      <c r="AG36" s="195"/>
      <c r="AH36" s="195"/>
      <c r="AI36" s="186"/>
      <c r="AJ36" s="242"/>
      <c r="AK36" s="241">
        <f t="shared" si="24"/>
        <v>0</v>
      </c>
      <c r="AL36" s="241">
        <f t="shared" si="25"/>
        <v>0</v>
      </c>
      <c r="AM36" s="241">
        <f t="shared" si="26"/>
        <v>0</v>
      </c>
      <c r="AN36" s="241">
        <f t="shared" si="27"/>
        <v>3</v>
      </c>
      <c r="AO36" s="241">
        <f t="shared" si="28"/>
        <v>3</v>
      </c>
      <c r="AP36" s="241">
        <f t="shared" si="29"/>
        <v>0</v>
      </c>
      <c r="AQ36" s="241">
        <f t="shared" si="30"/>
        <v>6</v>
      </c>
      <c r="AR36" s="241">
        <f t="shared" si="31"/>
        <v>1</v>
      </c>
      <c r="AS36" s="136"/>
    </row>
    <row r="37" spans="1:45" ht="11.25" customHeight="1">
      <c r="A37" s="184" t="s">
        <v>67</v>
      </c>
      <c r="B37" s="195"/>
      <c r="C37" s="195"/>
      <c r="D37" s="195"/>
      <c r="E37" s="195"/>
      <c r="F37" s="185">
        <v>25</v>
      </c>
      <c r="G37" s="188"/>
      <c r="H37" s="197" t="s">
        <v>36</v>
      </c>
      <c r="I37" s="221"/>
      <c r="J37" s="195"/>
      <c r="K37" s="182"/>
      <c r="L37" s="195"/>
      <c r="M37" s="182">
        <v>23</v>
      </c>
      <c r="N37" s="195"/>
      <c r="O37" s="222"/>
      <c r="P37" s="221"/>
      <c r="Q37" s="195"/>
      <c r="R37" s="213"/>
      <c r="S37" s="195"/>
      <c r="T37" s="195">
        <v>21</v>
      </c>
      <c r="U37" s="185"/>
      <c r="V37" s="222">
        <v>24</v>
      </c>
      <c r="W37" s="221"/>
      <c r="X37" s="195"/>
      <c r="Y37" s="185"/>
      <c r="Z37" s="195"/>
      <c r="AA37" s="195"/>
      <c r="AB37" s="195"/>
      <c r="AC37" s="222">
        <v>22</v>
      </c>
      <c r="AD37" s="217"/>
      <c r="AE37" s="235"/>
      <c r="AF37" s="186"/>
      <c r="AG37" s="195"/>
      <c r="AH37" s="186">
        <v>26</v>
      </c>
      <c r="AI37" s="186"/>
      <c r="AJ37" s="190"/>
      <c r="AK37" s="241">
        <f t="shared" si="24"/>
        <v>1</v>
      </c>
      <c r="AL37" s="241">
        <f t="shared" si="25"/>
        <v>1</v>
      </c>
      <c r="AM37" s="241">
        <f t="shared" si="26"/>
        <v>1</v>
      </c>
      <c r="AN37" s="241">
        <f t="shared" si="27"/>
        <v>1</v>
      </c>
      <c r="AO37" s="241">
        <f t="shared" si="28"/>
        <v>1</v>
      </c>
      <c r="AP37" s="241">
        <f t="shared" si="29"/>
        <v>1</v>
      </c>
      <c r="AQ37" s="241">
        <f t="shared" si="30"/>
        <v>6</v>
      </c>
      <c r="AR37" s="241">
        <f t="shared" si="31"/>
        <v>0</v>
      </c>
      <c r="AS37" s="136"/>
    </row>
    <row r="38" spans="1:45" ht="11.25" customHeight="1">
      <c r="A38" s="181" t="s">
        <v>109</v>
      </c>
      <c r="B38" s="185"/>
      <c r="C38" s="185"/>
      <c r="D38" s="185"/>
      <c r="E38" s="185"/>
      <c r="F38" s="198"/>
      <c r="G38" s="194"/>
      <c r="H38" s="197" t="s">
        <v>36</v>
      </c>
      <c r="I38" s="218"/>
      <c r="J38" s="223"/>
      <c r="K38" s="194"/>
      <c r="L38" s="185">
        <v>26</v>
      </c>
      <c r="M38" s="224"/>
      <c r="N38" s="185"/>
      <c r="O38" s="187">
        <v>24</v>
      </c>
      <c r="P38" s="218"/>
      <c r="Q38" s="185"/>
      <c r="R38" s="185"/>
      <c r="S38" s="185"/>
      <c r="T38" s="185"/>
      <c r="U38" s="188">
        <v>25</v>
      </c>
      <c r="V38" s="187">
        <v>21</v>
      </c>
      <c r="W38" s="218"/>
      <c r="X38" s="185"/>
      <c r="Y38" s="185"/>
      <c r="Z38" s="185"/>
      <c r="AA38" s="185"/>
      <c r="AB38" s="185"/>
      <c r="AC38" s="187"/>
      <c r="AD38" s="218"/>
      <c r="AE38" s="188"/>
      <c r="AF38" s="185"/>
      <c r="AG38" s="185"/>
      <c r="AH38" s="185">
        <v>22</v>
      </c>
      <c r="AI38" s="185"/>
      <c r="AJ38" s="190">
        <v>23</v>
      </c>
      <c r="AK38" s="241">
        <f t="shared" si="24"/>
        <v>1</v>
      </c>
      <c r="AL38" s="241">
        <f t="shared" si="25"/>
        <v>1</v>
      </c>
      <c r="AM38" s="241">
        <f t="shared" si="26"/>
        <v>1</v>
      </c>
      <c r="AN38" s="241">
        <f t="shared" si="27"/>
        <v>1</v>
      </c>
      <c r="AO38" s="241">
        <f t="shared" si="28"/>
        <v>1</v>
      </c>
      <c r="AP38" s="241">
        <f t="shared" si="29"/>
        <v>1</v>
      </c>
      <c r="AQ38" s="241">
        <f t="shared" si="30"/>
        <v>6</v>
      </c>
      <c r="AR38" s="241">
        <f t="shared" si="31"/>
        <v>1</v>
      </c>
      <c r="AS38" s="136"/>
    </row>
    <row r="39" spans="1:45" s="59" customFormat="1" ht="11.25" customHeight="1">
      <c r="A39" s="181" t="s">
        <v>65</v>
      </c>
      <c r="B39" s="199"/>
      <c r="C39" s="199"/>
      <c r="D39" s="199"/>
      <c r="E39" s="198">
        <v>21</v>
      </c>
      <c r="F39" s="185"/>
      <c r="G39" s="199"/>
      <c r="H39" s="197" t="s">
        <v>36</v>
      </c>
      <c r="I39" s="225"/>
      <c r="J39" s="185"/>
      <c r="K39" s="213"/>
      <c r="L39" s="185"/>
      <c r="M39" s="188">
        <v>22</v>
      </c>
      <c r="N39" s="199"/>
      <c r="O39" s="226"/>
      <c r="P39" s="225"/>
      <c r="Q39" s="185"/>
      <c r="R39" s="199">
        <v>26</v>
      </c>
      <c r="S39" s="199"/>
      <c r="T39" s="185"/>
      <c r="U39" s="199"/>
      <c r="V39" s="187"/>
      <c r="W39" s="225"/>
      <c r="X39" s="199"/>
      <c r="Y39" s="199"/>
      <c r="Z39" s="199"/>
      <c r="AA39" s="185"/>
      <c r="AB39" s="199"/>
      <c r="AC39" s="187">
        <v>24</v>
      </c>
      <c r="AD39" s="218"/>
      <c r="AE39" s="185"/>
      <c r="AF39" s="185"/>
      <c r="AG39" s="213">
        <v>23</v>
      </c>
      <c r="AH39" s="185"/>
      <c r="AI39" s="185">
        <v>25</v>
      </c>
      <c r="AJ39" s="187"/>
      <c r="AK39" s="241">
        <f t="shared" si="24"/>
        <v>1</v>
      </c>
      <c r="AL39" s="241">
        <f t="shared" si="25"/>
        <v>1</v>
      </c>
      <c r="AM39" s="241">
        <f t="shared" si="26"/>
        <v>1</v>
      </c>
      <c r="AN39" s="241">
        <f t="shared" si="27"/>
        <v>1</v>
      </c>
      <c r="AO39" s="241">
        <f t="shared" si="28"/>
        <v>1</v>
      </c>
      <c r="AP39" s="241">
        <f t="shared" si="29"/>
        <v>1</v>
      </c>
      <c r="AQ39" s="241">
        <f t="shared" si="30"/>
        <v>6</v>
      </c>
      <c r="AR39" s="241">
        <f t="shared" si="31"/>
        <v>2</v>
      </c>
      <c r="AS39" s="241"/>
    </row>
    <row r="40" spans="1:45" ht="11.25" customHeight="1">
      <c r="A40" s="181" t="s">
        <v>110</v>
      </c>
      <c r="B40" s="185"/>
      <c r="C40" s="185"/>
      <c r="D40" s="185"/>
      <c r="E40" s="185"/>
      <c r="F40" s="185">
        <v>22</v>
      </c>
      <c r="G40" s="185"/>
      <c r="H40" s="197" t="s">
        <v>36</v>
      </c>
      <c r="I40" s="218"/>
      <c r="J40" s="185"/>
      <c r="K40" s="185"/>
      <c r="L40" s="185"/>
      <c r="M40" s="185"/>
      <c r="N40" s="185"/>
      <c r="O40" s="187">
        <v>26</v>
      </c>
      <c r="P40" s="218"/>
      <c r="Q40" s="185"/>
      <c r="R40" s="185"/>
      <c r="S40" s="185"/>
      <c r="T40" s="185">
        <v>24</v>
      </c>
      <c r="U40" s="185">
        <v>23</v>
      </c>
      <c r="V40" s="187"/>
      <c r="W40" s="218"/>
      <c r="X40" s="185"/>
      <c r="Y40" s="185"/>
      <c r="Z40" s="185"/>
      <c r="AA40" s="185">
        <v>21</v>
      </c>
      <c r="AB40" s="185"/>
      <c r="AC40" s="187"/>
      <c r="AD40" s="218"/>
      <c r="AE40" s="185"/>
      <c r="AF40" s="185"/>
      <c r="AG40" s="185"/>
      <c r="AH40" s="185">
        <v>25</v>
      </c>
      <c r="AI40" s="185"/>
      <c r="AJ40" s="187"/>
      <c r="AK40" s="241">
        <f t="shared" si="24"/>
        <v>1</v>
      </c>
      <c r="AL40" s="241">
        <f t="shared" si="25"/>
        <v>1</v>
      </c>
      <c r="AM40" s="241">
        <f t="shared" si="26"/>
        <v>1</v>
      </c>
      <c r="AN40" s="241">
        <f t="shared" si="27"/>
        <v>1</v>
      </c>
      <c r="AO40" s="241">
        <f t="shared" si="28"/>
        <v>1</v>
      </c>
      <c r="AP40" s="241">
        <f t="shared" si="29"/>
        <v>1</v>
      </c>
      <c r="AQ40" s="241">
        <f t="shared" si="30"/>
        <v>6</v>
      </c>
      <c r="AR40" s="241">
        <f t="shared" si="31"/>
        <v>0</v>
      </c>
      <c r="AS40" s="58"/>
    </row>
    <row r="41" spans="1:45" s="59" customFormat="1" ht="11.25" customHeight="1">
      <c r="A41" s="181"/>
      <c r="B41" s="185"/>
      <c r="C41" s="185"/>
      <c r="D41" s="185"/>
      <c r="E41" s="185"/>
      <c r="F41" s="185"/>
      <c r="G41" s="185"/>
      <c r="H41" s="187"/>
      <c r="I41" s="218"/>
      <c r="J41" s="185"/>
      <c r="K41" s="185"/>
      <c r="L41" s="185"/>
      <c r="M41" s="185"/>
      <c r="N41" s="185"/>
      <c r="O41" s="187"/>
      <c r="P41" s="218"/>
      <c r="Q41" s="185"/>
      <c r="R41" s="185"/>
      <c r="S41" s="185"/>
      <c r="T41" s="185"/>
      <c r="U41" s="185"/>
      <c r="V41" s="187"/>
      <c r="W41" s="218"/>
      <c r="X41" s="185"/>
      <c r="Y41" s="185"/>
      <c r="Z41" s="185"/>
      <c r="AA41" s="185"/>
      <c r="AB41" s="185"/>
      <c r="AC41" s="187"/>
      <c r="AD41" s="218"/>
      <c r="AE41" s="185"/>
      <c r="AF41" s="185"/>
      <c r="AG41" s="185"/>
      <c r="AH41" s="185"/>
      <c r="AI41" s="185"/>
      <c r="AJ41" s="187"/>
      <c r="AK41" s="241">
        <f t="shared" si="24"/>
        <v>0</v>
      </c>
      <c r="AL41" s="241">
        <f t="shared" si="25"/>
        <v>0</v>
      </c>
      <c r="AM41" s="241">
        <f t="shared" si="26"/>
        <v>0</v>
      </c>
      <c r="AN41" s="241">
        <f t="shared" si="27"/>
        <v>0</v>
      </c>
      <c r="AO41" s="241">
        <f t="shared" si="28"/>
        <v>0</v>
      </c>
      <c r="AP41" s="241">
        <f t="shared" si="29"/>
        <v>0</v>
      </c>
      <c r="AQ41" s="241">
        <f t="shared" si="30"/>
        <v>0</v>
      </c>
      <c r="AR41" s="241">
        <f t="shared" si="31"/>
        <v>0</v>
      </c>
      <c r="AS41" s="58"/>
    </row>
    <row r="42" spans="1:45" ht="11.25" customHeight="1">
      <c r="A42" s="76"/>
      <c r="B42" s="200"/>
      <c r="C42" s="201"/>
      <c r="D42" s="201"/>
      <c r="E42" s="201"/>
      <c r="F42" s="201"/>
      <c r="G42" s="201"/>
      <c r="H42" s="202"/>
      <c r="I42" s="200"/>
      <c r="J42" s="201"/>
      <c r="K42" s="201"/>
      <c r="L42" s="201"/>
      <c r="M42" s="201"/>
      <c r="N42" s="201"/>
      <c r="O42" s="202"/>
      <c r="P42" s="200"/>
      <c r="Q42" s="201"/>
      <c r="R42" s="201"/>
      <c r="S42" s="201"/>
      <c r="T42" s="201"/>
      <c r="U42" s="201"/>
      <c r="V42" s="202"/>
      <c r="W42" s="200"/>
      <c r="X42" s="201"/>
      <c r="Y42" s="201"/>
      <c r="Z42" s="201"/>
      <c r="AA42" s="201"/>
      <c r="AB42" s="201"/>
      <c r="AC42" s="202"/>
      <c r="AD42" s="200"/>
      <c r="AE42" s="201"/>
      <c r="AF42" s="201"/>
      <c r="AG42" s="201"/>
      <c r="AH42" s="201"/>
      <c r="AI42" s="201"/>
      <c r="AJ42" s="202"/>
      <c r="AK42" s="241">
        <f t="shared" si="24"/>
        <v>0</v>
      </c>
      <c r="AL42" s="241">
        <f t="shared" si="25"/>
        <v>0</v>
      </c>
      <c r="AM42" s="241">
        <f t="shared" si="26"/>
        <v>0</v>
      </c>
      <c r="AN42" s="241">
        <f t="shared" si="27"/>
        <v>0</v>
      </c>
      <c r="AO42" s="241">
        <f t="shared" si="28"/>
        <v>0</v>
      </c>
      <c r="AP42" s="241">
        <f t="shared" si="29"/>
        <v>0</v>
      </c>
      <c r="AQ42" s="241">
        <f t="shared" si="30"/>
        <v>0</v>
      </c>
      <c r="AR42" s="241">
        <f t="shared" si="31"/>
        <v>0</v>
      </c>
      <c r="AS42" s="58"/>
    </row>
    <row r="43" spans="2:45" ht="14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</row>
    <row r="44" spans="2:45" ht="14.25">
      <c r="B44" s="203">
        <f>SUM(B11:B42)</f>
        <v>141</v>
      </c>
      <c r="C44" s="203">
        <f>SUM(C11:C42)</f>
        <v>141</v>
      </c>
      <c r="D44" s="203">
        <f aca="true" t="shared" si="32" ref="D44:AJ44">SUM(D11:D42)</f>
        <v>141</v>
      </c>
      <c r="E44" s="203">
        <f t="shared" si="32"/>
        <v>141</v>
      </c>
      <c r="F44" s="203">
        <f t="shared" si="32"/>
        <v>141</v>
      </c>
      <c r="G44" s="203">
        <f t="shared" si="32"/>
        <v>141</v>
      </c>
      <c r="H44" s="203"/>
      <c r="I44" s="203">
        <f t="shared" si="32"/>
        <v>141</v>
      </c>
      <c r="J44" s="203">
        <f t="shared" si="32"/>
        <v>141</v>
      </c>
      <c r="K44" s="203">
        <f t="shared" si="32"/>
        <v>141</v>
      </c>
      <c r="L44" s="203">
        <f t="shared" si="32"/>
        <v>141</v>
      </c>
      <c r="M44" s="203">
        <f t="shared" si="32"/>
        <v>141</v>
      </c>
      <c r="N44" s="203">
        <f t="shared" si="32"/>
        <v>141</v>
      </c>
      <c r="O44" s="203">
        <f t="shared" si="32"/>
        <v>141</v>
      </c>
      <c r="P44" s="203">
        <f t="shared" si="32"/>
        <v>141</v>
      </c>
      <c r="Q44" s="203">
        <f t="shared" si="32"/>
        <v>141</v>
      </c>
      <c r="R44" s="203">
        <f t="shared" si="32"/>
        <v>141</v>
      </c>
      <c r="S44" s="203">
        <f t="shared" si="32"/>
        <v>141</v>
      </c>
      <c r="T44" s="203">
        <f t="shared" si="32"/>
        <v>141</v>
      </c>
      <c r="U44" s="203">
        <f t="shared" si="32"/>
        <v>141</v>
      </c>
      <c r="V44" s="203">
        <f t="shared" si="32"/>
        <v>141</v>
      </c>
      <c r="W44" s="203">
        <f t="shared" si="32"/>
        <v>141</v>
      </c>
      <c r="X44" s="203">
        <f t="shared" si="32"/>
        <v>141</v>
      </c>
      <c r="Y44" s="203">
        <f t="shared" si="32"/>
        <v>141</v>
      </c>
      <c r="Z44" s="203">
        <f t="shared" si="32"/>
        <v>141</v>
      </c>
      <c r="AA44" s="203">
        <f t="shared" si="32"/>
        <v>141</v>
      </c>
      <c r="AB44" s="203">
        <f t="shared" si="32"/>
        <v>141</v>
      </c>
      <c r="AC44" s="203">
        <f t="shared" si="32"/>
        <v>141</v>
      </c>
      <c r="AD44" s="203">
        <f t="shared" si="32"/>
        <v>141</v>
      </c>
      <c r="AE44" s="203">
        <f t="shared" si="32"/>
        <v>141</v>
      </c>
      <c r="AF44" s="203">
        <f t="shared" si="32"/>
        <v>141</v>
      </c>
      <c r="AG44" s="203">
        <f t="shared" si="32"/>
        <v>141</v>
      </c>
      <c r="AH44" s="203">
        <f t="shared" si="32"/>
        <v>141</v>
      </c>
      <c r="AI44" s="203">
        <f t="shared" si="32"/>
        <v>141</v>
      </c>
      <c r="AJ44" s="203">
        <f t="shared" si="32"/>
        <v>141</v>
      </c>
      <c r="AK44" s="58"/>
      <c r="AL44" s="58"/>
      <c r="AM44" s="58"/>
      <c r="AN44" s="58"/>
      <c r="AO44" s="58"/>
      <c r="AP44" s="58"/>
      <c r="AQ44" s="58">
        <f>SUM(AQ11:AQ42)</f>
        <v>204</v>
      </c>
      <c r="AR44" s="58"/>
      <c r="AS44" s="58"/>
    </row>
    <row r="45" spans="2:45" ht="14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</row>
    <row r="46" spans="2:45" ht="14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</row>
    <row r="47" spans="2:45" ht="14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</row>
    <row r="48" spans="2:45" ht="14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</row>
    <row r="49" spans="2:45" ht="14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</row>
    <row r="50" spans="2:45" ht="14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</row>
    <row r="51" spans="2:45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</row>
    <row r="52" spans="2:45" ht="14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</row>
    <row r="53" spans="2:45" ht="14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</row>
    <row r="54" spans="2:45" ht="14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</row>
  </sheetData>
  <sheetProtection/>
  <mergeCells count="8">
    <mergeCell ref="A1:AJ1"/>
    <mergeCell ref="AD2:AJ2"/>
    <mergeCell ref="B3:H3"/>
    <mergeCell ref="I3:O3"/>
    <mergeCell ref="P3:V3"/>
    <mergeCell ref="W3:AC3"/>
    <mergeCell ref="AD3:AJ3"/>
    <mergeCell ref="A3:A4"/>
  </mergeCells>
  <printOptions horizontalCentered="1" verticalCentered="1"/>
  <pageMargins left="0.25" right="0.25" top="0.75" bottom="0.75" header="0.2986111111111111" footer="0.2986111111111111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Zeros="0" zoomScale="75" zoomScaleNormal="75" zoomScaleSheetLayoutView="75" workbookViewId="0" topLeftCell="A16">
      <selection activeCell="Q27" sqref="Q27"/>
    </sheetView>
  </sheetViews>
  <sheetFormatPr defaultColWidth="9.00390625" defaultRowHeight="14.25"/>
  <cols>
    <col min="1" max="1" width="7.625" style="0" customWidth="1"/>
    <col min="2" max="6" width="7.00390625" style="0" customWidth="1"/>
    <col min="7" max="7" width="8.625" style="0" customWidth="1"/>
    <col min="8" max="8" width="7.00390625" style="0" customWidth="1"/>
    <col min="9" max="9" width="7.625" style="0" customWidth="1"/>
    <col min="10" max="14" width="7.00390625" style="0" customWidth="1"/>
  </cols>
  <sheetData>
    <row r="1" spans="1:14" ht="36" customHeight="1">
      <c r="A1" s="14" t="s">
        <v>68</v>
      </c>
      <c r="B1" s="15"/>
      <c r="C1" s="15"/>
      <c r="D1" s="15"/>
      <c r="E1" s="15"/>
      <c r="F1" s="15"/>
      <c r="G1" s="47"/>
      <c r="H1" s="47"/>
      <c r="I1" s="14" t="s">
        <v>68</v>
      </c>
      <c r="J1" s="15"/>
      <c r="K1" s="15"/>
      <c r="L1" s="15"/>
      <c r="M1" s="15"/>
      <c r="N1" s="15"/>
    </row>
    <row r="2" spans="1:14" ht="36" customHeight="1">
      <c r="A2" s="16" t="s">
        <v>111</v>
      </c>
      <c r="B2" s="16"/>
      <c r="C2" s="16"/>
      <c r="D2" s="16"/>
      <c r="E2" s="16"/>
      <c r="F2" s="16"/>
      <c r="G2" s="47"/>
      <c r="H2" s="47"/>
      <c r="I2" s="16" t="s">
        <v>111</v>
      </c>
      <c r="J2" s="16"/>
      <c r="K2" s="16"/>
      <c r="L2" s="16"/>
      <c r="M2" s="16"/>
      <c r="N2" s="16"/>
    </row>
    <row r="3" spans="1:14" ht="36" customHeight="1">
      <c r="A3" s="17" t="s">
        <v>70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47"/>
      <c r="H3" s="47"/>
      <c r="I3" s="17" t="s">
        <v>70</v>
      </c>
      <c r="J3" s="18" t="s">
        <v>1</v>
      </c>
      <c r="K3" s="18" t="s">
        <v>2</v>
      </c>
      <c r="L3" s="18" t="s">
        <v>3</v>
      </c>
      <c r="M3" s="18" t="s">
        <v>4</v>
      </c>
      <c r="N3" s="19" t="s">
        <v>5</v>
      </c>
    </row>
    <row r="4" spans="1:15" ht="36" customHeight="1">
      <c r="A4" s="48">
        <v>1</v>
      </c>
      <c r="B4" s="144" t="str">
        <f>'初二'!B5</f>
        <v>语</v>
      </c>
      <c r="C4" s="145" t="str">
        <f>'初二'!I5</f>
        <v>语</v>
      </c>
      <c r="D4" s="145" t="str">
        <f>'初二'!P5</f>
        <v>英</v>
      </c>
      <c r="E4" s="146" t="str">
        <f>'初二'!W5</f>
        <v>英</v>
      </c>
      <c r="F4" s="145" t="str">
        <f>'初二'!AD5</f>
        <v>英</v>
      </c>
      <c r="G4" s="147"/>
      <c r="H4" s="147"/>
      <c r="I4" s="160">
        <v>1</v>
      </c>
      <c r="J4" s="144" t="str">
        <f>B4</f>
        <v>语</v>
      </c>
      <c r="K4" s="144" t="str">
        <f>C4</f>
        <v>语</v>
      </c>
      <c r="L4" s="144" t="str">
        <f>D4</f>
        <v>英</v>
      </c>
      <c r="M4" s="144" t="str">
        <f>E4</f>
        <v>英</v>
      </c>
      <c r="N4" s="144" t="str">
        <f>F4</f>
        <v>英</v>
      </c>
      <c r="O4" s="161"/>
    </row>
    <row r="5" spans="1:15" ht="36" customHeight="1">
      <c r="A5" s="48">
        <v>2</v>
      </c>
      <c r="B5" s="144" t="str">
        <f>'初二'!C5</f>
        <v>数</v>
      </c>
      <c r="C5" s="146" t="str">
        <f>'初二'!J5</f>
        <v>数</v>
      </c>
      <c r="D5" s="146" t="str">
        <f>'初二'!Q5</f>
        <v>数</v>
      </c>
      <c r="E5" s="146" t="str">
        <f>'初二'!X5</f>
        <v>道</v>
      </c>
      <c r="F5" s="146" t="str">
        <f>'初二'!AE5</f>
        <v>数</v>
      </c>
      <c r="G5" s="147"/>
      <c r="H5" s="147"/>
      <c r="I5" s="160">
        <v>2</v>
      </c>
      <c r="J5" s="144" t="str">
        <f aca="true" t="shared" si="0" ref="J5:J10">B5</f>
        <v>数</v>
      </c>
      <c r="K5" s="144" t="str">
        <f aca="true" t="shared" si="1" ref="K5:K10">C5</f>
        <v>数</v>
      </c>
      <c r="L5" s="144" t="str">
        <f aca="true" t="shared" si="2" ref="L5:L10">D5</f>
        <v>数</v>
      </c>
      <c r="M5" s="144" t="str">
        <f aca="true" t="shared" si="3" ref="M5:M10">E5</f>
        <v>道</v>
      </c>
      <c r="N5" s="144" t="str">
        <f aca="true" t="shared" si="4" ref="N5:N10">F5</f>
        <v>数</v>
      </c>
      <c r="O5" s="161"/>
    </row>
    <row r="6" spans="1:15" ht="36" customHeight="1">
      <c r="A6" s="48">
        <v>3</v>
      </c>
      <c r="B6" s="146" t="str">
        <f>'初二'!D5</f>
        <v>英</v>
      </c>
      <c r="C6" s="146" t="str">
        <f>'初二'!K5</f>
        <v>英</v>
      </c>
      <c r="D6" s="146" t="str">
        <f>'初二'!R5</f>
        <v>语</v>
      </c>
      <c r="E6" s="146" t="str">
        <f>'初二'!Y5</f>
        <v>数</v>
      </c>
      <c r="F6" s="146" t="str">
        <f>'初二'!AF5</f>
        <v>语</v>
      </c>
      <c r="G6" s="147"/>
      <c r="H6" s="147"/>
      <c r="I6" s="160">
        <v>3</v>
      </c>
      <c r="J6" s="144" t="str">
        <f t="shared" si="0"/>
        <v>英</v>
      </c>
      <c r="K6" s="144" t="str">
        <f t="shared" si="1"/>
        <v>英</v>
      </c>
      <c r="L6" s="144" t="str">
        <f t="shared" si="2"/>
        <v>语</v>
      </c>
      <c r="M6" s="144" t="str">
        <f t="shared" si="3"/>
        <v>数</v>
      </c>
      <c r="N6" s="144" t="str">
        <f t="shared" si="4"/>
        <v>语</v>
      </c>
      <c r="O6" s="161"/>
    </row>
    <row r="7" spans="1:15" ht="36" customHeight="1">
      <c r="A7" s="48">
        <v>4</v>
      </c>
      <c r="B7" s="146" t="str">
        <f>'初二'!E5</f>
        <v>美</v>
      </c>
      <c r="C7" s="146" t="str">
        <f>'初二'!L5</f>
        <v>物</v>
      </c>
      <c r="D7" s="146" t="str">
        <f>'初二'!S5</f>
        <v>物</v>
      </c>
      <c r="E7" s="146" t="str">
        <f>'初二'!Z5</f>
        <v>语</v>
      </c>
      <c r="F7" s="146" t="str">
        <f>'初二'!AG5</f>
        <v>体</v>
      </c>
      <c r="G7" s="147"/>
      <c r="H7" s="147"/>
      <c r="I7" s="160">
        <v>4</v>
      </c>
      <c r="J7" s="144" t="str">
        <f t="shared" si="0"/>
        <v>美</v>
      </c>
      <c r="K7" s="144" t="str">
        <f t="shared" si="1"/>
        <v>物</v>
      </c>
      <c r="L7" s="144" t="str">
        <f t="shared" si="2"/>
        <v>物</v>
      </c>
      <c r="M7" s="144" t="str">
        <f t="shared" si="3"/>
        <v>语</v>
      </c>
      <c r="N7" s="144" t="str">
        <f t="shared" si="4"/>
        <v>体</v>
      </c>
      <c r="O7" s="161"/>
    </row>
    <row r="8" spans="1:15" ht="36" customHeight="1">
      <c r="A8" s="48">
        <v>5</v>
      </c>
      <c r="B8" s="146" t="str">
        <f>'初二'!F5</f>
        <v>体</v>
      </c>
      <c r="C8" s="146" t="str">
        <f>'初二'!M5</f>
        <v>地</v>
      </c>
      <c r="D8" s="146" t="str">
        <f>'初二'!T5</f>
        <v>综</v>
      </c>
      <c r="E8" s="146" t="str">
        <f>'初二'!AA5</f>
        <v>书</v>
      </c>
      <c r="F8" s="146" t="str">
        <f>'初二'!AH5</f>
        <v>生</v>
      </c>
      <c r="G8" s="147"/>
      <c r="H8" s="147"/>
      <c r="I8" s="160">
        <v>5</v>
      </c>
      <c r="J8" s="144" t="str">
        <f t="shared" si="0"/>
        <v>体</v>
      </c>
      <c r="K8" s="144" t="str">
        <f t="shared" si="1"/>
        <v>地</v>
      </c>
      <c r="L8" s="144" t="str">
        <f t="shared" si="2"/>
        <v>综</v>
      </c>
      <c r="M8" s="144" t="str">
        <f t="shared" si="3"/>
        <v>书</v>
      </c>
      <c r="N8" s="144" t="str">
        <f t="shared" si="4"/>
        <v>生</v>
      </c>
      <c r="O8" s="161"/>
    </row>
    <row r="9" spans="1:15" ht="36" customHeight="1">
      <c r="A9" s="48">
        <v>6</v>
      </c>
      <c r="B9" s="146" t="str">
        <f>'初二'!G5</f>
        <v>历</v>
      </c>
      <c r="C9" s="146" t="str">
        <f>'初二'!N5</f>
        <v>道</v>
      </c>
      <c r="D9" s="146" t="str">
        <f>'初二'!U5</f>
        <v>历</v>
      </c>
      <c r="E9" s="146" t="str">
        <f>'初二'!AB5</f>
        <v>体</v>
      </c>
      <c r="F9" s="146" t="str">
        <f>'初二'!AI5</f>
        <v>劳</v>
      </c>
      <c r="G9" s="147"/>
      <c r="H9" s="147"/>
      <c r="I9" s="160">
        <v>6</v>
      </c>
      <c r="J9" s="144" t="str">
        <f t="shared" si="0"/>
        <v>历</v>
      </c>
      <c r="K9" s="144" t="str">
        <f t="shared" si="1"/>
        <v>道</v>
      </c>
      <c r="L9" s="144" t="str">
        <f t="shared" si="2"/>
        <v>历</v>
      </c>
      <c r="M9" s="144" t="str">
        <f t="shared" si="3"/>
        <v>体</v>
      </c>
      <c r="N9" s="144" t="str">
        <f t="shared" si="4"/>
        <v>劳</v>
      </c>
      <c r="O9" s="161"/>
    </row>
    <row r="10" spans="1:15" ht="36" customHeight="1">
      <c r="A10" s="50">
        <v>7</v>
      </c>
      <c r="B10" s="148" t="str">
        <f>'初二'!H5</f>
        <v>班</v>
      </c>
      <c r="C10" s="149" t="str">
        <f>'初二'!O5</f>
        <v>生</v>
      </c>
      <c r="D10" s="146" t="str">
        <f>'初二'!V5</f>
        <v>音</v>
      </c>
      <c r="E10" s="149" t="str">
        <f>'初二'!AC5</f>
        <v>物</v>
      </c>
      <c r="F10" s="149" t="str">
        <f>'初二'!AJ5</f>
        <v>地</v>
      </c>
      <c r="G10" s="147"/>
      <c r="H10" s="147"/>
      <c r="I10" s="160">
        <v>7</v>
      </c>
      <c r="J10" s="144" t="str">
        <f t="shared" si="0"/>
        <v>班</v>
      </c>
      <c r="K10" s="144" t="str">
        <f t="shared" si="1"/>
        <v>生</v>
      </c>
      <c r="L10" s="144" t="str">
        <f t="shared" si="2"/>
        <v>音</v>
      </c>
      <c r="M10" s="144" t="str">
        <f t="shared" si="3"/>
        <v>物</v>
      </c>
      <c r="N10" s="144" t="str">
        <f t="shared" si="4"/>
        <v>地</v>
      </c>
      <c r="O10" s="161"/>
    </row>
    <row r="11" spans="1:14" ht="36" customHeight="1">
      <c r="A11" s="14" t="s">
        <v>68</v>
      </c>
      <c r="B11" s="15"/>
      <c r="C11" s="15"/>
      <c r="D11" s="15"/>
      <c r="E11" s="15"/>
      <c r="F11" s="15"/>
      <c r="G11" s="47"/>
      <c r="H11" s="47"/>
      <c r="I11" s="14" t="s">
        <v>68</v>
      </c>
      <c r="J11" s="15"/>
      <c r="K11" s="15"/>
      <c r="L11" s="15"/>
      <c r="M11" s="15"/>
      <c r="N11" s="15"/>
    </row>
    <row r="12" spans="1:15" ht="36" customHeight="1">
      <c r="A12" s="16" t="s">
        <v>112</v>
      </c>
      <c r="B12" s="16"/>
      <c r="C12" s="16"/>
      <c r="D12" s="16"/>
      <c r="E12" s="16"/>
      <c r="F12" s="16"/>
      <c r="G12" s="47"/>
      <c r="H12" s="47"/>
      <c r="I12" s="16" t="s">
        <v>112</v>
      </c>
      <c r="J12" s="16"/>
      <c r="K12" s="16"/>
      <c r="L12" s="16"/>
      <c r="M12" s="16"/>
      <c r="N12" s="16"/>
      <c r="O12" s="47"/>
    </row>
    <row r="13" spans="1:15" ht="36" customHeight="1">
      <c r="A13" s="17" t="s">
        <v>70</v>
      </c>
      <c r="B13" s="18" t="s">
        <v>1</v>
      </c>
      <c r="C13" s="18" t="s">
        <v>2</v>
      </c>
      <c r="D13" s="18" t="s">
        <v>3</v>
      </c>
      <c r="E13" s="18" t="s">
        <v>4</v>
      </c>
      <c r="F13" s="19" t="s">
        <v>5</v>
      </c>
      <c r="G13" s="47"/>
      <c r="H13" s="47"/>
      <c r="I13" s="17" t="s">
        <v>70</v>
      </c>
      <c r="J13" s="18" t="s">
        <v>1</v>
      </c>
      <c r="K13" s="18" t="s">
        <v>2</v>
      </c>
      <c r="L13" s="18" t="s">
        <v>3</v>
      </c>
      <c r="M13" s="18" t="s">
        <v>4</v>
      </c>
      <c r="N13" s="19" t="s">
        <v>5</v>
      </c>
      <c r="O13" s="47"/>
    </row>
    <row r="14" spans="1:15" ht="36" customHeight="1">
      <c r="A14" s="48">
        <v>1</v>
      </c>
      <c r="B14" s="49" t="str">
        <f>'初二'!B6</f>
        <v>数</v>
      </c>
      <c r="C14" s="49" t="str">
        <f>'初二'!I6</f>
        <v>英</v>
      </c>
      <c r="D14" s="49" t="str">
        <f>'初二'!P6</f>
        <v>数</v>
      </c>
      <c r="E14" s="49" t="str">
        <f>'初二'!W6</f>
        <v>数</v>
      </c>
      <c r="F14" s="150" t="str">
        <f>'初二'!AD6</f>
        <v>数</v>
      </c>
      <c r="G14" s="147"/>
      <c r="H14" s="147"/>
      <c r="I14" s="48">
        <v>1</v>
      </c>
      <c r="J14" s="146" t="str">
        <f>B14</f>
        <v>数</v>
      </c>
      <c r="K14" s="146" t="str">
        <f>C14</f>
        <v>英</v>
      </c>
      <c r="L14" s="146" t="str">
        <f>D14</f>
        <v>数</v>
      </c>
      <c r="M14" s="146" t="str">
        <f>E14</f>
        <v>数</v>
      </c>
      <c r="N14" s="146" t="str">
        <f>F14</f>
        <v>数</v>
      </c>
      <c r="O14" s="147"/>
    </row>
    <row r="15" spans="1:15" ht="36" customHeight="1">
      <c r="A15" s="48">
        <v>2</v>
      </c>
      <c r="B15" s="146" t="str">
        <f>'初二'!C6</f>
        <v>物</v>
      </c>
      <c r="C15" s="49" t="str">
        <f>'初二'!J6</f>
        <v>语</v>
      </c>
      <c r="D15" s="49" t="str">
        <f>'初二'!Q6</f>
        <v>体</v>
      </c>
      <c r="E15" s="49" t="str">
        <f>'初二'!X6</f>
        <v>语</v>
      </c>
      <c r="F15" s="49" t="str">
        <f>'初二'!AE6</f>
        <v>语</v>
      </c>
      <c r="G15" s="147"/>
      <c r="H15" s="147"/>
      <c r="I15" s="48">
        <v>2</v>
      </c>
      <c r="J15" s="146" t="str">
        <f aca="true" t="shared" si="5" ref="J15:J20">B15</f>
        <v>物</v>
      </c>
      <c r="K15" s="146" t="str">
        <f aca="true" t="shared" si="6" ref="K15:K20">C15</f>
        <v>语</v>
      </c>
      <c r="L15" s="146" t="str">
        <f aca="true" t="shared" si="7" ref="L15:L20">D15</f>
        <v>体</v>
      </c>
      <c r="M15" s="146" t="str">
        <f aca="true" t="shared" si="8" ref="M15:M20">E15</f>
        <v>语</v>
      </c>
      <c r="N15" s="146" t="str">
        <f aca="true" t="shared" si="9" ref="N15:N20">F15</f>
        <v>语</v>
      </c>
      <c r="O15" s="147"/>
    </row>
    <row r="16" spans="1:15" ht="36" customHeight="1">
      <c r="A16" s="48">
        <v>3</v>
      </c>
      <c r="B16" s="146" t="str">
        <f>'初二'!D6</f>
        <v>语</v>
      </c>
      <c r="C16" s="49" t="str">
        <f>'初二'!K6</f>
        <v>数</v>
      </c>
      <c r="D16" s="49" t="str">
        <f>'初二'!R6</f>
        <v>物</v>
      </c>
      <c r="E16" s="49" t="str">
        <f>'初二'!Y6</f>
        <v>体</v>
      </c>
      <c r="F16" s="49" t="str">
        <f>'初二'!AF6</f>
        <v>英</v>
      </c>
      <c r="G16" s="147"/>
      <c r="H16" s="147"/>
      <c r="I16" s="48">
        <v>3</v>
      </c>
      <c r="J16" s="146" t="str">
        <f t="shared" si="5"/>
        <v>语</v>
      </c>
      <c r="K16" s="146" t="str">
        <f t="shared" si="6"/>
        <v>数</v>
      </c>
      <c r="L16" s="146" t="str">
        <f t="shared" si="7"/>
        <v>物</v>
      </c>
      <c r="M16" s="146" t="str">
        <f t="shared" si="8"/>
        <v>体</v>
      </c>
      <c r="N16" s="146" t="str">
        <f t="shared" si="9"/>
        <v>英</v>
      </c>
      <c r="O16" s="147"/>
    </row>
    <row r="17" spans="1:15" ht="36" customHeight="1">
      <c r="A17" s="48">
        <v>4</v>
      </c>
      <c r="B17" s="49" t="str">
        <f>'初二'!E6</f>
        <v>英</v>
      </c>
      <c r="C17" s="49" t="str">
        <f>'初二'!L6</f>
        <v>体</v>
      </c>
      <c r="D17" s="49" t="str">
        <f>'初二'!S6</f>
        <v>语</v>
      </c>
      <c r="E17" s="49" t="str">
        <f>'初二'!Z6</f>
        <v>英</v>
      </c>
      <c r="F17" s="49" t="str">
        <f>'初二'!AG6</f>
        <v>历</v>
      </c>
      <c r="G17" s="147"/>
      <c r="H17" s="147"/>
      <c r="I17" s="48">
        <v>4</v>
      </c>
      <c r="J17" s="146" t="str">
        <f t="shared" si="5"/>
        <v>英</v>
      </c>
      <c r="K17" s="146" t="str">
        <f t="shared" si="6"/>
        <v>体</v>
      </c>
      <c r="L17" s="146" t="str">
        <f t="shared" si="7"/>
        <v>语</v>
      </c>
      <c r="M17" s="146" t="str">
        <f t="shared" si="8"/>
        <v>英</v>
      </c>
      <c r="N17" s="146" t="str">
        <f t="shared" si="9"/>
        <v>历</v>
      </c>
      <c r="O17" s="147"/>
    </row>
    <row r="18" spans="1:15" ht="36" customHeight="1">
      <c r="A18" s="48">
        <v>5</v>
      </c>
      <c r="B18" s="49" t="str">
        <f>'初二'!F6</f>
        <v>书</v>
      </c>
      <c r="C18" s="49" t="str">
        <f>'初二'!M6</f>
        <v>美</v>
      </c>
      <c r="D18" s="49" t="str">
        <f>'初二'!T6</f>
        <v>历</v>
      </c>
      <c r="E18" s="49" t="str">
        <f>'初二'!AA6</f>
        <v>劳</v>
      </c>
      <c r="F18" s="49" t="str">
        <f>'初二'!AH6</f>
        <v>音</v>
      </c>
      <c r="G18" s="147"/>
      <c r="H18" s="147"/>
      <c r="I18" s="48">
        <v>5</v>
      </c>
      <c r="J18" s="146" t="str">
        <f t="shared" si="5"/>
        <v>书</v>
      </c>
      <c r="K18" s="146" t="str">
        <f t="shared" si="6"/>
        <v>美</v>
      </c>
      <c r="L18" s="146" t="str">
        <f t="shared" si="7"/>
        <v>历</v>
      </c>
      <c r="M18" s="146" t="str">
        <f t="shared" si="8"/>
        <v>劳</v>
      </c>
      <c r="N18" s="146" t="str">
        <f t="shared" si="9"/>
        <v>音</v>
      </c>
      <c r="O18" s="147"/>
    </row>
    <row r="19" spans="1:15" ht="36" customHeight="1">
      <c r="A19" s="48">
        <v>6</v>
      </c>
      <c r="B19" s="49" t="str">
        <f>'初二'!G6</f>
        <v>生</v>
      </c>
      <c r="C19" s="49" t="str">
        <f>'初二'!N6</f>
        <v>地</v>
      </c>
      <c r="D19" s="49" t="str">
        <f>'初二'!U6</f>
        <v>英</v>
      </c>
      <c r="E19" s="49" t="str">
        <f>'初二'!AB6</f>
        <v>生</v>
      </c>
      <c r="F19" s="49" t="str">
        <f>'初二'!AI6</f>
        <v>物</v>
      </c>
      <c r="G19" s="147"/>
      <c r="H19" s="147"/>
      <c r="I19" s="48">
        <v>6</v>
      </c>
      <c r="J19" s="146" t="str">
        <f t="shared" si="5"/>
        <v>生</v>
      </c>
      <c r="K19" s="146" t="str">
        <f t="shared" si="6"/>
        <v>地</v>
      </c>
      <c r="L19" s="146" t="str">
        <f t="shared" si="7"/>
        <v>英</v>
      </c>
      <c r="M19" s="146" t="str">
        <f t="shared" si="8"/>
        <v>生</v>
      </c>
      <c r="N19" s="146" t="str">
        <f t="shared" si="9"/>
        <v>物</v>
      </c>
      <c r="O19" s="147"/>
    </row>
    <row r="20" spans="1:15" ht="36" customHeight="1">
      <c r="A20" s="50">
        <v>7</v>
      </c>
      <c r="B20" s="49" t="str">
        <f>'初二'!H6</f>
        <v>班</v>
      </c>
      <c r="C20" s="49" t="str">
        <f>'初二'!O6</f>
        <v>道</v>
      </c>
      <c r="D20" s="49" t="str">
        <f>'初二'!V6</f>
        <v>地</v>
      </c>
      <c r="E20" s="49" t="str">
        <f>'初二'!AC6</f>
        <v>综</v>
      </c>
      <c r="F20" s="49" t="str">
        <f>'初二'!AJ6</f>
        <v>道</v>
      </c>
      <c r="G20" s="147"/>
      <c r="H20" s="147"/>
      <c r="I20" s="50">
        <v>7</v>
      </c>
      <c r="J20" s="146" t="str">
        <f t="shared" si="5"/>
        <v>班</v>
      </c>
      <c r="K20" s="146" t="str">
        <f t="shared" si="6"/>
        <v>道</v>
      </c>
      <c r="L20" s="146" t="str">
        <f t="shared" si="7"/>
        <v>地</v>
      </c>
      <c r="M20" s="146" t="str">
        <f t="shared" si="8"/>
        <v>综</v>
      </c>
      <c r="N20" s="146" t="str">
        <f t="shared" si="9"/>
        <v>道</v>
      </c>
      <c r="O20" s="147"/>
    </row>
    <row r="21" spans="1:14" ht="36" customHeight="1">
      <c r="A21" s="14" t="s">
        <v>68</v>
      </c>
      <c r="B21" s="15"/>
      <c r="C21" s="15"/>
      <c r="D21" s="15"/>
      <c r="E21" s="15"/>
      <c r="F21" s="15"/>
      <c r="G21" s="47"/>
      <c r="H21" s="47"/>
      <c r="I21" s="14" t="s">
        <v>68</v>
      </c>
      <c r="J21" s="15"/>
      <c r="K21" s="15"/>
      <c r="L21" s="15"/>
      <c r="M21" s="15"/>
      <c r="N21" s="15"/>
    </row>
    <row r="22" spans="1:14" ht="36" customHeight="1">
      <c r="A22" s="16" t="s">
        <v>113</v>
      </c>
      <c r="B22" s="16"/>
      <c r="C22" s="16"/>
      <c r="D22" s="16"/>
      <c r="E22" s="16"/>
      <c r="F22" s="16"/>
      <c r="G22" s="47"/>
      <c r="H22" s="47"/>
      <c r="I22" s="16" t="s">
        <v>113</v>
      </c>
      <c r="J22" s="16"/>
      <c r="K22" s="16"/>
      <c r="L22" s="16"/>
      <c r="M22" s="16"/>
      <c r="N22" s="16"/>
    </row>
    <row r="23" spans="1:14" ht="36" customHeight="1">
      <c r="A23" s="17" t="s">
        <v>70</v>
      </c>
      <c r="B23" s="18" t="s">
        <v>1</v>
      </c>
      <c r="C23" s="18" t="s">
        <v>2</v>
      </c>
      <c r="D23" s="18" t="s">
        <v>3</v>
      </c>
      <c r="E23" s="18" t="s">
        <v>4</v>
      </c>
      <c r="F23" s="19" t="s">
        <v>5</v>
      </c>
      <c r="G23" s="47"/>
      <c r="H23" s="47"/>
      <c r="I23" s="17" t="s">
        <v>70</v>
      </c>
      <c r="J23" s="18" t="s">
        <v>1</v>
      </c>
      <c r="K23" s="18" t="s">
        <v>2</v>
      </c>
      <c r="L23" s="18" t="s">
        <v>3</v>
      </c>
      <c r="M23" s="18" t="s">
        <v>4</v>
      </c>
      <c r="N23" s="19" t="s">
        <v>5</v>
      </c>
    </row>
    <row r="24" spans="1:15" ht="36" customHeight="1">
      <c r="A24" s="48">
        <v>1</v>
      </c>
      <c r="B24" s="49" t="str">
        <f>'初二'!B7</f>
        <v>数</v>
      </c>
      <c r="C24" s="49" t="str">
        <f>'初二'!I7</f>
        <v>英</v>
      </c>
      <c r="D24" s="49" t="str">
        <f>'初二'!P7</f>
        <v>数</v>
      </c>
      <c r="E24" s="49" t="str">
        <f>'初二'!W7</f>
        <v>数</v>
      </c>
      <c r="F24" s="49" t="str">
        <f>'初二'!AD7</f>
        <v>语</v>
      </c>
      <c r="G24" s="151"/>
      <c r="H24" s="151"/>
      <c r="I24" s="48">
        <v>1</v>
      </c>
      <c r="J24" s="144" t="str">
        <f>B24</f>
        <v>数</v>
      </c>
      <c r="K24" s="144" t="str">
        <f>C24</f>
        <v>英</v>
      </c>
      <c r="L24" s="144" t="str">
        <f>D24</f>
        <v>数</v>
      </c>
      <c r="M24" s="144" t="str">
        <f>E24</f>
        <v>数</v>
      </c>
      <c r="N24" s="144" t="str">
        <f>F24</f>
        <v>语</v>
      </c>
      <c r="O24" s="161"/>
    </row>
    <row r="25" spans="1:15" ht="36" customHeight="1">
      <c r="A25" s="48">
        <v>2</v>
      </c>
      <c r="B25" s="49" t="str">
        <f>'初二'!C7</f>
        <v>语</v>
      </c>
      <c r="C25" s="49" t="str">
        <f>'初二'!J7</f>
        <v>数</v>
      </c>
      <c r="D25" s="49" t="str">
        <f>'初二'!Q7</f>
        <v>英</v>
      </c>
      <c r="E25" s="49" t="str">
        <f>'初二'!X7</f>
        <v>生</v>
      </c>
      <c r="F25" s="49" t="str">
        <f>'初二'!AE7</f>
        <v>数</v>
      </c>
      <c r="G25" s="151"/>
      <c r="H25" s="151"/>
      <c r="I25" s="48">
        <v>2</v>
      </c>
      <c r="J25" s="144" t="str">
        <f aca="true" t="shared" si="10" ref="J25:J30">B25</f>
        <v>语</v>
      </c>
      <c r="K25" s="144" t="str">
        <f aca="true" t="shared" si="11" ref="K25:K30">C25</f>
        <v>数</v>
      </c>
      <c r="L25" s="144" t="str">
        <f aca="true" t="shared" si="12" ref="L25:L30">D25</f>
        <v>英</v>
      </c>
      <c r="M25" s="144" t="str">
        <f aca="true" t="shared" si="13" ref="M25:M30">E25</f>
        <v>生</v>
      </c>
      <c r="N25" s="144" t="str">
        <f aca="true" t="shared" si="14" ref="N25:N30">F25</f>
        <v>数</v>
      </c>
      <c r="O25" s="161"/>
    </row>
    <row r="26" spans="1:15" ht="36" customHeight="1">
      <c r="A26" s="48">
        <v>3</v>
      </c>
      <c r="B26" s="49" t="str">
        <f>'初二'!D7</f>
        <v>英</v>
      </c>
      <c r="C26" s="49" t="str">
        <f>'初二'!K7</f>
        <v>语</v>
      </c>
      <c r="D26" s="49" t="str">
        <f>'初二'!R7</f>
        <v>语</v>
      </c>
      <c r="E26" s="49" t="str">
        <f>'初二'!Y7</f>
        <v>语</v>
      </c>
      <c r="F26" s="49" t="str">
        <f>'初二'!AF7</f>
        <v>英</v>
      </c>
      <c r="G26" s="151"/>
      <c r="H26" s="151"/>
      <c r="I26" s="48">
        <v>3</v>
      </c>
      <c r="J26" s="144" t="str">
        <f t="shared" si="10"/>
        <v>英</v>
      </c>
      <c r="K26" s="144" t="str">
        <f t="shared" si="11"/>
        <v>语</v>
      </c>
      <c r="L26" s="144" t="str">
        <f t="shared" si="12"/>
        <v>语</v>
      </c>
      <c r="M26" s="144" t="str">
        <f t="shared" si="13"/>
        <v>语</v>
      </c>
      <c r="N26" s="144" t="str">
        <f t="shared" si="14"/>
        <v>英</v>
      </c>
      <c r="O26" s="161"/>
    </row>
    <row r="27" spans="1:15" ht="36" customHeight="1">
      <c r="A27" s="48">
        <v>4</v>
      </c>
      <c r="B27" s="49" t="str">
        <f>'初二'!E7</f>
        <v>道</v>
      </c>
      <c r="C27" s="49" t="str">
        <f>'初二'!L7</f>
        <v>生</v>
      </c>
      <c r="D27" s="49" t="str">
        <f>'初二'!S7</f>
        <v>物</v>
      </c>
      <c r="E27" s="49" t="str">
        <f>'初二'!Z7</f>
        <v>英</v>
      </c>
      <c r="F27" s="49" t="str">
        <f>'初二'!AG7</f>
        <v>美</v>
      </c>
      <c r="G27" s="151"/>
      <c r="H27" s="151"/>
      <c r="I27" s="48">
        <v>4</v>
      </c>
      <c r="J27" s="144" t="str">
        <f t="shared" si="10"/>
        <v>道</v>
      </c>
      <c r="K27" s="144" t="str">
        <f t="shared" si="11"/>
        <v>生</v>
      </c>
      <c r="L27" s="144" t="str">
        <f t="shared" si="12"/>
        <v>物</v>
      </c>
      <c r="M27" s="144" t="str">
        <f t="shared" si="13"/>
        <v>英</v>
      </c>
      <c r="N27" s="144" t="str">
        <f t="shared" si="14"/>
        <v>美</v>
      </c>
      <c r="O27" s="161"/>
    </row>
    <row r="28" spans="1:15" ht="36" customHeight="1">
      <c r="A28" s="48">
        <v>5</v>
      </c>
      <c r="B28" s="49" t="str">
        <f>'初二'!F7</f>
        <v>地</v>
      </c>
      <c r="C28" s="49" t="str">
        <f>'初二'!M7</f>
        <v>综</v>
      </c>
      <c r="D28" s="49" t="str">
        <f>'初二'!T7</f>
        <v>地</v>
      </c>
      <c r="E28" s="49" t="str">
        <f>'初二'!AA7</f>
        <v>物</v>
      </c>
      <c r="F28" s="49" t="str">
        <f>'初二'!AH7</f>
        <v>体</v>
      </c>
      <c r="G28" s="151"/>
      <c r="H28" s="151"/>
      <c r="I28" s="48">
        <v>5</v>
      </c>
      <c r="J28" s="144" t="str">
        <f t="shared" si="10"/>
        <v>地</v>
      </c>
      <c r="K28" s="144" t="str">
        <f t="shared" si="11"/>
        <v>综</v>
      </c>
      <c r="L28" s="144" t="str">
        <f t="shared" si="12"/>
        <v>地</v>
      </c>
      <c r="M28" s="144" t="str">
        <f t="shared" si="13"/>
        <v>物</v>
      </c>
      <c r="N28" s="144" t="str">
        <f t="shared" si="14"/>
        <v>体</v>
      </c>
      <c r="O28" s="161"/>
    </row>
    <row r="29" spans="1:15" ht="36" customHeight="1">
      <c r="A29" s="48">
        <v>6</v>
      </c>
      <c r="B29" s="49" t="str">
        <f>'初二'!G7</f>
        <v>物</v>
      </c>
      <c r="C29" s="49" t="str">
        <f>'初二'!N7</f>
        <v>体</v>
      </c>
      <c r="D29" s="49" t="str">
        <f>'初二'!U7</f>
        <v>书</v>
      </c>
      <c r="E29" s="49" t="str">
        <f>'初二'!AB7</f>
        <v>历</v>
      </c>
      <c r="F29" s="49" t="str">
        <f>'初二'!AI7</f>
        <v>劳</v>
      </c>
      <c r="G29" s="151"/>
      <c r="H29" s="151"/>
      <c r="I29" s="48">
        <v>6</v>
      </c>
      <c r="J29" s="144" t="str">
        <f t="shared" si="10"/>
        <v>物</v>
      </c>
      <c r="K29" s="144" t="str">
        <f t="shared" si="11"/>
        <v>体</v>
      </c>
      <c r="L29" s="144" t="str">
        <f t="shared" si="12"/>
        <v>书</v>
      </c>
      <c r="M29" s="144" t="str">
        <f t="shared" si="13"/>
        <v>历</v>
      </c>
      <c r="N29" s="144" t="str">
        <f t="shared" si="14"/>
        <v>劳</v>
      </c>
      <c r="O29" s="161"/>
    </row>
    <row r="30" spans="1:15" ht="36" customHeight="1">
      <c r="A30" s="50">
        <v>7</v>
      </c>
      <c r="B30" s="49" t="str">
        <f>'初二'!H7</f>
        <v>班</v>
      </c>
      <c r="C30" s="49" t="str">
        <f>'初二'!O7</f>
        <v>历</v>
      </c>
      <c r="D30" s="49" t="str">
        <f>'初二'!V7</f>
        <v>道</v>
      </c>
      <c r="E30" s="49" t="str">
        <f>'初二'!AC7</f>
        <v>体</v>
      </c>
      <c r="F30" s="49" t="str">
        <f>'初二'!AJ7</f>
        <v>音</v>
      </c>
      <c r="G30" s="151"/>
      <c r="H30" s="151"/>
      <c r="I30" s="50">
        <v>7</v>
      </c>
      <c r="J30" s="144" t="str">
        <f t="shared" si="10"/>
        <v>班</v>
      </c>
      <c r="K30" s="144" t="str">
        <f t="shared" si="11"/>
        <v>历</v>
      </c>
      <c r="L30" s="144" t="str">
        <f t="shared" si="12"/>
        <v>道</v>
      </c>
      <c r="M30" s="144" t="str">
        <f t="shared" si="13"/>
        <v>体</v>
      </c>
      <c r="N30" s="144" t="str">
        <f t="shared" si="14"/>
        <v>音</v>
      </c>
      <c r="O30" s="161"/>
    </row>
    <row r="31" spans="1:14" s="143" customFormat="1" ht="36" customHeight="1">
      <c r="A31" s="14" t="s">
        <v>68</v>
      </c>
      <c r="B31" s="14"/>
      <c r="C31" s="14"/>
      <c r="D31" s="14"/>
      <c r="E31" s="14"/>
      <c r="F31" s="14"/>
      <c r="G31" s="152"/>
      <c r="H31" s="152"/>
      <c r="I31" s="14" t="s">
        <v>68</v>
      </c>
      <c r="J31" s="14"/>
      <c r="K31" s="14"/>
      <c r="L31" s="14"/>
      <c r="M31" s="14"/>
      <c r="N31" s="14"/>
    </row>
    <row r="32" spans="1:14" ht="36" customHeight="1">
      <c r="A32" s="153" t="s">
        <v>114</v>
      </c>
      <c r="B32" s="153"/>
      <c r="C32" s="153"/>
      <c r="D32" s="153"/>
      <c r="E32" s="153"/>
      <c r="F32" s="153"/>
      <c r="G32" s="154"/>
      <c r="H32" s="154"/>
      <c r="I32" s="153" t="s">
        <v>114</v>
      </c>
      <c r="J32" s="153"/>
      <c r="K32" s="153"/>
      <c r="L32" s="153"/>
      <c r="M32" s="153"/>
      <c r="N32" s="153"/>
    </row>
    <row r="33" spans="1:14" ht="36" customHeight="1">
      <c r="A33" s="17" t="s">
        <v>70</v>
      </c>
      <c r="B33" s="18" t="s">
        <v>1</v>
      </c>
      <c r="C33" s="18" t="s">
        <v>2</v>
      </c>
      <c r="D33" s="18" t="s">
        <v>3</v>
      </c>
      <c r="E33" s="18" t="s">
        <v>4</v>
      </c>
      <c r="F33" s="19" t="s">
        <v>5</v>
      </c>
      <c r="G33" s="154"/>
      <c r="H33" s="154"/>
      <c r="I33" s="17" t="s">
        <v>70</v>
      </c>
      <c r="J33" s="18" t="s">
        <v>1</v>
      </c>
      <c r="K33" s="18" t="s">
        <v>2</v>
      </c>
      <c r="L33" s="18" t="s">
        <v>3</v>
      </c>
      <c r="M33" s="18" t="s">
        <v>4</v>
      </c>
      <c r="N33" s="19" t="s">
        <v>5</v>
      </c>
    </row>
    <row r="34" spans="1:14" ht="36" customHeight="1">
      <c r="A34" s="48">
        <v>1</v>
      </c>
      <c r="B34" s="49" t="str">
        <f>'初二'!B8</f>
        <v>英</v>
      </c>
      <c r="C34" s="49" t="str">
        <f>'初二'!I8</f>
        <v>语</v>
      </c>
      <c r="D34" s="49" t="str">
        <f>'初二'!P8</f>
        <v>数</v>
      </c>
      <c r="E34" s="49" t="str">
        <f>'初二'!W8</f>
        <v>语</v>
      </c>
      <c r="F34" s="49" t="str">
        <f>'初二'!AD8</f>
        <v>英</v>
      </c>
      <c r="G34" s="151"/>
      <c r="H34" s="151"/>
      <c r="I34" s="48">
        <v>1</v>
      </c>
      <c r="J34" s="144" t="str">
        <f>B34</f>
        <v>英</v>
      </c>
      <c r="K34" s="144" t="str">
        <f>C34</f>
        <v>语</v>
      </c>
      <c r="L34" s="144" t="str">
        <f>D34</f>
        <v>数</v>
      </c>
      <c r="M34" s="144" t="str">
        <f>E34</f>
        <v>语</v>
      </c>
      <c r="N34" s="144" t="str">
        <f>F34</f>
        <v>英</v>
      </c>
    </row>
    <row r="35" spans="1:14" ht="36" customHeight="1">
      <c r="A35" s="48">
        <v>2</v>
      </c>
      <c r="B35" s="49" t="str">
        <f>'初二'!C8</f>
        <v>数</v>
      </c>
      <c r="C35" s="49" t="str">
        <f>'初二'!J8</f>
        <v>数</v>
      </c>
      <c r="D35" s="49" t="str">
        <f>'初二'!Q8</f>
        <v>语</v>
      </c>
      <c r="E35" s="49" t="str">
        <f>'初二'!X8</f>
        <v>英</v>
      </c>
      <c r="F35" s="49" t="str">
        <f>'初二'!AE8</f>
        <v>体</v>
      </c>
      <c r="G35" s="151"/>
      <c r="H35" s="151"/>
      <c r="I35" s="48">
        <v>2</v>
      </c>
      <c r="J35" s="144" t="str">
        <f aca="true" t="shared" si="15" ref="J35:J40">B35</f>
        <v>数</v>
      </c>
      <c r="K35" s="144" t="str">
        <f aca="true" t="shared" si="16" ref="K35:K40">C35</f>
        <v>数</v>
      </c>
      <c r="L35" s="144" t="str">
        <f aca="true" t="shared" si="17" ref="L35:L40">D35</f>
        <v>语</v>
      </c>
      <c r="M35" s="144" t="str">
        <f aca="true" t="shared" si="18" ref="M35:M40">E35</f>
        <v>英</v>
      </c>
      <c r="N35" s="144" t="str">
        <f aca="true" t="shared" si="19" ref="N35:N40">F35</f>
        <v>体</v>
      </c>
    </row>
    <row r="36" spans="1:14" ht="36" customHeight="1">
      <c r="A36" s="48">
        <v>3</v>
      </c>
      <c r="B36" s="49" t="str">
        <f>'初二'!D8</f>
        <v>道</v>
      </c>
      <c r="C36" s="49" t="str">
        <f>'初二'!K8</f>
        <v>英</v>
      </c>
      <c r="D36" s="49" t="str">
        <f>'初二'!R8</f>
        <v>生</v>
      </c>
      <c r="E36" s="49" t="str">
        <f>'初二'!Y8</f>
        <v>数</v>
      </c>
      <c r="F36" s="49" t="str">
        <f>'初二'!AF8</f>
        <v>语</v>
      </c>
      <c r="G36" s="151"/>
      <c r="H36" s="151"/>
      <c r="I36" s="48">
        <v>3</v>
      </c>
      <c r="J36" s="144" t="str">
        <f t="shared" si="15"/>
        <v>道</v>
      </c>
      <c r="K36" s="144" t="str">
        <f t="shared" si="16"/>
        <v>英</v>
      </c>
      <c r="L36" s="144" t="str">
        <f t="shared" si="17"/>
        <v>生</v>
      </c>
      <c r="M36" s="144" t="str">
        <f t="shared" si="18"/>
        <v>数</v>
      </c>
      <c r="N36" s="144" t="str">
        <f t="shared" si="19"/>
        <v>语</v>
      </c>
    </row>
    <row r="37" spans="1:14" ht="36" customHeight="1">
      <c r="A37" s="48">
        <v>4</v>
      </c>
      <c r="B37" s="49" t="str">
        <f>'初二'!E8</f>
        <v>语</v>
      </c>
      <c r="C37" s="49" t="str">
        <f>'初二'!L8</f>
        <v>物</v>
      </c>
      <c r="D37" s="49" t="str">
        <f>'初二'!S8</f>
        <v>英</v>
      </c>
      <c r="E37" s="49" t="str">
        <f>'初二'!Z8</f>
        <v>道</v>
      </c>
      <c r="F37" s="49" t="str">
        <f>'初二'!AG8</f>
        <v>数</v>
      </c>
      <c r="G37" s="151"/>
      <c r="H37" s="151"/>
      <c r="I37" s="48">
        <v>4</v>
      </c>
      <c r="J37" s="144" t="str">
        <f t="shared" si="15"/>
        <v>语</v>
      </c>
      <c r="K37" s="144" t="str">
        <f t="shared" si="16"/>
        <v>物</v>
      </c>
      <c r="L37" s="144" t="str">
        <f t="shared" si="17"/>
        <v>英</v>
      </c>
      <c r="M37" s="144" t="str">
        <f t="shared" si="18"/>
        <v>道</v>
      </c>
      <c r="N37" s="144" t="str">
        <f t="shared" si="19"/>
        <v>数</v>
      </c>
    </row>
    <row r="38" spans="1:14" ht="36" customHeight="1">
      <c r="A38" s="48">
        <v>5</v>
      </c>
      <c r="B38" s="49" t="str">
        <f>'初二'!F8</f>
        <v>物</v>
      </c>
      <c r="C38" s="49" t="str">
        <f>'初二'!M8</f>
        <v>体</v>
      </c>
      <c r="D38" s="49" t="str">
        <f>'初二'!T8</f>
        <v>书</v>
      </c>
      <c r="E38" s="49" t="str">
        <f>'初二'!AA8</f>
        <v>体</v>
      </c>
      <c r="F38" s="49" t="str">
        <f>'初二'!AH8</f>
        <v>物</v>
      </c>
      <c r="G38" s="151"/>
      <c r="H38" s="151"/>
      <c r="I38" s="48">
        <v>5</v>
      </c>
      <c r="J38" s="144" t="str">
        <f t="shared" si="15"/>
        <v>物</v>
      </c>
      <c r="K38" s="144" t="str">
        <f t="shared" si="16"/>
        <v>体</v>
      </c>
      <c r="L38" s="144" t="str">
        <f t="shared" si="17"/>
        <v>书</v>
      </c>
      <c r="M38" s="144" t="str">
        <f t="shared" si="18"/>
        <v>体</v>
      </c>
      <c r="N38" s="144" t="str">
        <f t="shared" si="19"/>
        <v>物</v>
      </c>
    </row>
    <row r="39" spans="1:14" ht="36" customHeight="1">
      <c r="A39" s="48">
        <v>6</v>
      </c>
      <c r="B39" s="49" t="str">
        <f>'初二'!G8</f>
        <v>历</v>
      </c>
      <c r="C39" s="49" t="str">
        <f>'初二'!N8</f>
        <v>地</v>
      </c>
      <c r="D39" s="49" t="str">
        <f>'初二'!U8</f>
        <v>地</v>
      </c>
      <c r="E39" s="49" t="str">
        <f>'初二'!AB8</f>
        <v>历</v>
      </c>
      <c r="F39" s="49" t="str">
        <f>'初二'!AI8</f>
        <v>劳</v>
      </c>
      <c r="G39" s="151"/>
      <c r="H39" s="151"/>
      <c r="I39" s="48">
        <v>6</v>
      </c>
      <c r="J39" s="144" t="str">
        <f t="shared" si="15"/>
        <v>历</v>
      </c>
      <c r="K39" s="144" t="str">
        <f t="shared" si="16"/>
        <v>地</v>
      </c>
      <c r="L39" s="144" t="str">
        <f t="shared" si="17"/>
        <v>地</v>
      </c>
      <c r="M39" s="144" t="str">
        <f t="shared" si="18"/>
        <v>历</v>
      </c>
      <c r="N39" s="144" t="str">
        <f t="shared" si="19"/>
        <v>劳</v>
      </c>
    </row>
    <row r="40" spans="1:14" ht="36" customHeight="1">
      <c r="A40" s="50">
        <v>7</v>
      </c>
      <c r="B40" s="49" t="str">
        <f>'初二'!H8</f>
        <v>班</v>
      </c>
      <c r="C40" s="49" t="str">
        <f>'初二'!O8</f>
        <v>音</v>
      </c>
      <c r="D40" s="49" t="str">
        <f>'初二'!V8</f>
        <v>综</v>
      </c>
      <c r="E40" s="49" t="str">
        <f>'初二'!AC8</f>
        <v>美</v>
      </c>
      <c r="F40" s="49" t="str">
        <f>'初二'!AJ8</f>
        <v>生</v>
      </c>
      <c r="G40" s="151"/>
      <c r="H40" s="151"/>
      <c r="I40" s="50">
        <v>7</v>
      </c>
      <c r="J40" s="144" t="str">
        <f t="shared" si="15"/>
        <v>班</v>
      </c>
      <c r="K40" s="144" t="str">
        <f t="shared" si="16"/>
        <v>音</v>
      </c>
      <c r="L40" s="144" t="str">
        <f t="shared" si="17"/>
        <v>综</v>
      </c>
      <c r="M40" s="144" t="str">
        <f t="shared" si="18"/>
        <v>美</v>
      </c>
      <c r="N40" s="144" t="str">
        <f t="shared" si="19"/>
        <v>生</v>
      </c>
    </row>
    <row r="41" spans="1:14" ht="36" customHeight="1">
      <c r="A41" s="155" t="s">
        <v>68</v>
      </c>
      <c r="B41" s="155"/>
      <c r="C41" s="155"/>
      <c r="D41" s="155"/>
      <c r="E41" s="155"/>
      <c r="F41" s="155"/>
      <c r="G41" s="154"/>
      <c r="H41" s="154"/>
      <c r="I41" s="155" t="s">
        <v>68</v>
      </c>
      <c r="J41" s="155"/>
      <c r="K41" s="155"/>
      <c r="L41" s="155"/>
      <c r="M41" s="155"/>
      <c r="N41" s="155"/>
    </row>
    <row r="42" spans="1:14" ht="36" customHeight="1">
      <c r="A42" s="156" t="s">
        <v>115</v>
      </c>
      <c r="B42" s="156"/>
      <c r="C42" s="156"/>
      <c r="D42" s="156"/>
      <c r="E42" s="156"/>
      <c r="F42" s="156"/>
      <c r="G42" s="154"/>
      <c r="H42" s="154"/>
      <c r="I42" s="156" t="s">
        <v>115</v>
      </c>
      <c r="J42" s="156"/>
      <c r="K42" s="156"/>
      <c r="L42" s="156"/>
      <c r="M42" s="156"/>
      <c r="N42" s="156"/>
    </row>
    <row r="43" spans="1:14" ht="36" customHeight="1">
      <c r="A43" s="17" t="s">
        <v>116</v>
      </c>
      <c r="B43" s="18" t="s">
        <v>1</v>
      </c>
      <c r="C43" s="18" t="s">
        <v>2</v>
      </c>
      <c r="D43" s="18" t="s">
        <v>3</v>
      </c>
      <c r="E43" s="18" t="s">
        <v>4</v>
      </c>
      <c r="F43" s="19" t="s">
        <v>5</v>
      </c>
      <c r="G43" s="154"/>
      <c r="H43" s="154"/>
      <c r="I43" s="17" t="s">
        <v>117</v>
      </c>
      <c r="J43" s="18" t="s">
        <v>1</v>
      </c>
      <c r="K43" s="18" t="s">
        <v>2</v>
      </c>
      <c r="L43" s="18" t="s">
        <v>3</v>
      </c>
      <c r="M43" s="18" t="s">
        <v>4</v>
      </c>
      <c r="N43" s="19" t="s">
        <v>5</v>
      </c>
    </row>
    <row r="44" spans="1:14" ht="36" customHeight="1">
      <c r="A44" s="48">
        <v>1</v>
      </c>
      <c r="B44" s="49" t="str">
        <f>'初二'!B9</f>
        <v>语</v>
      </c>
      <c r="C44" s="49" t="str">
        <f>'初二'!I9</f>
        <v>语</v>
      </c>
      <c r="D44" s="49" t="str">
        <f>'初二'!P9</f>
        <v>数</v>
      </c>
      <c r="E44" s="49" t="str">
        <f>'初二'!W9</f>
        <v>数</v>
      </c>
      <c r="F44" s="49" t="str">
        <f>'初二'!AD9</f>
        <v>英</v>
      </c>
      <c r="G44" s="151"/>
      <c r="H44" s="151"/>
      <c r="I44" s="48">
        <v>1</v>
      </c>
      <c r="J44" s="144" t="str">
        <f>B44</f>
        <v>语</v>
      </c>
      <c r="K44" s="144" t="str">
        <f>C44</f>
        <v>语</v>
      </c>
      <c r="L44" s="144" t="str">
        <f>D44</f>
        <v>数</v>
      </c>
      <c r="M44" s="144" t="str">
        <f>E44</f>
        <v>数</v>
      </c>
      <c r="N44" s="144" t="str">
        <f>F44</f>
        <v>英</v>
      </c>
    </row>
    <row r="45" spans="1:14" ht="36" customHeight="1">
      <c r="A45" s="48">
        <v>2</v>
      </c>
      <c r="B45" s="49" t="str">
        <f>'初二'!C9</f>
        <v>英</v>
      </c>
      <c r="C45" s="49" t="str">
        <f>'初二'!J9</f>
        <v>数</v>
      </c>
      <c r="D45" s="49" t="str">
        <f>'初二'!Q9</f>
        <v>生</v>
      </c>
      <c r="E45" s="49" t="str">
        <f>'初二'!X9</f>
        <v>历</v>
      </c>
      <c r="F45" s="49" t="str">
        <f>'初二'!AE9</f>
        <v>地</v>
      </c>
      <c r="G45" s="151"/>
      <c r="H45" s="151"/>
      <c r="I45" s="48">
        <v>2</v>
      </c>
      <c r="J45" s="144" t="str">
        <f aca="true" t="shared" si="20" ref="J45:J50">B45</f>
        <v>英</v>
      </c>
      <c r="K45" s="144" t="str">
        <f aca="true" t="shared" si="21" ref="K45:K50">C45</f>
        <v>数</v>
      </c>
      <c r="L45" s="144" t="str">
        <f aca="true" t="shared" si="22" ref="L45:L50">D45</f>
        <v>生</v>
      </c>
      <c r="M45" s="144" t="str">
        <f aca="true" t="shared" si="23" ref="M45:M50">E45</f>
        <v>历</v>
      </c>
      <c r="N45" s="144" t="str">
        <f aca="true" t="shared" si="24" ref="N45:N50">F45</f>
        <v>地</v>
      </c>
    </row>
    <row r="46" spans="1:14" ht="36" customHeight="1">
      <c r="A46" s="48">
        <v>3</v>
      </c>
      <c r="B46" s="49" t="str">
        <f>'初二'!D9</f>
        <v>数</v>
      </c>
      <c r="C46" s="49" t="str">
        <f>'初二'!K9</f>
        <v>物</v>
      </c>
      <c r="D46" s="49" t="str">
        <f>'初二'!R9</f>
        <v>语</v>
      </c>
      <c r="E46" s="49" t="str">
        <f>'初二'!Y9</f>
        <v>语</v>
      </c>
      <c r="F46" s="49" t="str">
        <f>'初二'!AF9</f>
        <v>语</v>
      </c>
      <c r="G46" s="151"/>
      <c r="H46" s="151"/>
      <c r="I46" s="48">
        <v>3</v>
      </c>
      <c r="J46" s="144" t="str">
        <f t="shared" si="20"/>
        <v>数</v>
      </c>
      <c r="K46" s="144" t="str">
        <f t="shared" si="21"/>
        <v>物</v>
      </c>
      <c r="L46" s="144" t="str">
        <f t="shared" si="22"/>
        <v>语</v>
      </c>
      <c r="M46" s="144" t="str">
        <f t="shared" si="23"/>
        <v>语</v>
      </c>
      <c r="N46" s="144" t="str">
        <f t="shared" si="24"/>
        <v>语</v>
      </c>
    </row>
    <row r="47" spans="1:14" ht="36" customHeight="1">
      <c r="A47" s="48">
        <v>4</v>
      </c>
      <c r="B47" s="49" t="str">
        <f>'初二'!E9</f>
        <v>生</v>
      </c>
      <c r="C47" s="49" t="str">
        <f>'初二'!L9</f>
        <v>英</v>
      </c>
      <c r="D47" s="49" t="str">
        <f>'初二'!S9</f>
        <v>体</v>
      </c>
      <c r="E47" s="49" t="str">
        <f>'初二'!Z9</f>
        <v>英</v>
      </c>
      <c r="F47" s="49" t="str">
        <f>'初二'!AG9</f>
        <v>数</v>
      </c>
      <c r="G47" s="151"/>
      <c r="H47" s="151"/>
      <c r="I47" s="48">
        <v>4</v>
      </c>
      <c r="J47" s="144" t="str">
        <f t="shared" si="20"/>
        <v>生</v>
      </c>
      <c r="K47" s="144" t="str">
        <f t="shared" si="21"/>
        <v>英</v>
      </c>
      <c r="L47" s="144" t="str">
        <f t="shared" si="22"/>
        <v>体</v>
      </c>
      <c r="M47" s="144" t="str">
        <f t="shared" si="23"/>
        <v>英</v>
      </c>
      <c r="N47" s="144" t="str">
        <f t="shared" si="24"/>
        <v>数</v>
      </c>
    </row>
    <row r="48" spans="1:14" ht="36" customHeight="1">
      <c r="A48" s="48">
        <v>5</v>
      </c>
      <c r="B48" s="49" t="str">
        <f>'初二'!F9</f>
        <v>综</v>
      </c>
      <c r="C48" s="49" t="str">
        <f>'初二'!M9</f>
        <v>历</v>
      </c>
      <c r="D48" s="49" t="str">
        <f>'初二'!T9</f>
        <v>英</v>
      </c>
      <c r="E48" s="49" t="str">
        <f>'初二'!AA9</f>
        <v>物</v>
      </c>
      <c r="F48" s="49" t="str">
        <f>'初二'!AH9</f>
        <v>书</v>
      </c>
      <c r="G48" s="151"/>
      <c r="H48" s="151"/>
      <c r="I48" s="48">
        <v>5</v>
      </c>
      <c r="J48" s="144" t="str">
        <f t="shared" si="20"/>
        <v>综</v>
      </c>
      <c r="K48" s="144" t="str">
        <f t="shared" si="21"/>
        <v>历</v>
      </c>
      <c r="L48" s="144" t="str">
        <f t="shared" si="22"/>
        <v>英</v>
      </c>
      <c r="M48" s="144" t="str">
        <f t="shared" si="23"/>
        <v>物</v>
      </c>
      <c r="N48" s="144" t="str">
        <f t="shared" si="24"/>
        <v>书</v>
      </c>
    </row>
    <row r="49" spans="1:14" ht="36" customHeight="1">
      <c r="A49" s="48">
        <v>6</v>
      </c>
      <c r="B49" s="49" t="str">
        <f>'初二'!G9</f>
        <v>物</v>
      </c>
      <c r="C49" s="49" t="str">
        <f>'初二'!N9</f>
        <v>体</v>
      </c>
      <c r="D49" s="49" t="str">
        <f>'初二'!U9</f>
        <v>音</v>
      </c>
      <c r="E49" s="49" t="str">
        <f>'初二'!AB9</f>
        <v>道</v>
      </c>
      <c r="F49" s="49" t="str">
        <f>'初二'!AI9</f>
        <v>美</v>
      </c>
      <c r="G49" s="151"/>
      <c r="H49" s="151"/>
      <c r="I49" s="48">
        <v>6</v>
      </c>
      <c r="J49" s="144" t="str">
        <f t="shared" si="20"/>
        <v>物</v>
      </c>
      <c r="K49" s="144" t="str">
        <f t="shared" si="21"/>
        <v>体</v>
      </c>
      <c r="L49" s="144" t="str">
        <f t="shared" si="22"/>
        <v>音</v>
      </c>
      <c r="M49" s="144" t="str">
        <f t="shared" si="23"/>
        <v>道</v>
      </c>
      <c r="N49" s="144" t="str">
        <f t="shared" si="24"/>
        <v>美</v>
      </c>
    </row>
    <row r="50" spans="1:14" ht="36" customHeight="1">
      <c r="A50" s="50">
        <v>7</v>
      </c>
      <c r="B50" s="49" t="str">
        <f>'初二'!H9</f>
        <v>班</v>
      </c>
      <c r="C50" s="49" t="str">
        <f>'初二'!O9</f>
        <v>地</v>
      </c>
      <c r="D50" s="49" t="str">
        <f>'初二'!V9</f>
        <v>道</v>
      </c>
      <c r="E50" s="49" t="str">
        <f>'初二'!AC9</f>
        <v>体</v>
      </c>
      <c r="F50" s="49" t="str">
        <f>'初二'!AJ9</f>
        <v>劳</v>
      </c>
      <c r="G50" s="151"/>
      <c r="H50" s="151"/>
      <c r="I50" s="50">
        <v>7</v>
      </c>
      <c r="J50" s="144" t="str">
        <f t="shared" si="20"/>
        <v>班</v>
      </c>
      <c r="K50" s="144" t="str">
        <f t="shared" si="21"/>
        <v>地</v>
      </c>
      <c r="L50" s="144" t="str">
        <f t="shared" si="22"/>
        <v>道</v>
      </c>
      <c r="M50" s="144" t="str">
        <f t="shared" si="23"/>
        <v>体</v>
      </c>
      <c r="N50" s="144" t="str">
        <f t="shared" si="24"/>
        <v>劳</v>
      </c>
    </row>
    <row r="51" spans="1:14" ht="36" customHeight="1">
      <c r="A51" s="14" t="s">
        <v>68</v>
      </c>
      <c r="B51" s="15"/>
      <c r="C51" s="15"/>
      <c r="D51" s="15"/>
      <c r="E51" s="15"/>
      <c r="F51" s="15"/>
      <c r="G51" s="47"/>
      <c r="H51" s="47"/>
      <c r="I51" s="14" t="s">
        <v>68</v>
      </c>
      <c r="J51" s="15"/>
      <c r="K51" s="15"/>
      <c r="L51" s="15"/>
      <c r="M51" s="15"/>
      <c r="N51" s="15"/>
    </row>
    <row r="52" spans="1:14" ht="36" customHeight="1">
      <c r="A52" s="157" t="s">
        <v>118</v>
      </c>
      <c r="B52" s="157"/>
      <c r="C52" s="157"/>
      <c r="D52" s="157"/>
      <c r="E52" s="157"/>
      <c r="F52" s="157"/>
      <c r="G52" s="47"/>
      <c r="H52" s="47"/>
      <c r="I52" s="157" t="s">
        <v>118</v>
      </c>
      <c r="J52" s="157"/>
      <c r="K52" s="157"/>
      <c r="L52" s="157"/>
      <c r="M52" s="157"/>
      <c r="N52" s="157"/>
    </row>
    <row r="53" spans="1:14" ht="36" customHeight="1">
      <c r="A53" s="17" t="s">
        <v>70</v>
      </c>
      <c r="B53" s="18" t="s">
        <v>1</v>
      </c>
      <c r="C53" s="18" t="s">
        <v>2</v>
      </c>
      <c r="D53" s="18" t="s">
        <v>3</v>
      </c>
      <c r="E53" s="18" t="s">
        <v>4</v>
      </c>
      <c r="F53" s="19" t="s">
        <v>5</v>
      </c>
      <c r="G53" s="47"/>
      <c r="H53" s="47"/>
      <c r="I53" s="17" t="s">
        <v>70</v>
      </c>
      <c r="J53" s="18" t="s">
        <v>1</v>
      </c>
      <c r="K53" s="18" t="s">
        <v>2</v>
      </c>
      <c r="L53" s="18" t="s">
        <v>3</v>
      </c>
      <c r="M53" s="18" t="s">
        <v>4</v>
      </c>
      <c r="N53" s="19" t="s">
        <v>5</v>
      </c>
    </row>
    <row r="54" spans="1:14" ht="36" customHeight="1">
      <c r="A54" s="20">
        <v>1</v>
      </c>
      <c r="B54" s="49" t="str">
        <f>'初二'!B10</f>
        <v>英</v>
      </c>
      <c r="C54" s="49" t="str">
        <f>'初二'!I10</f>
        <v>英</v>
      </c>
      <c r="D54" s="49" t="str">
        <f>'初二'!P10</f>
        <v>语</v>
      </c>
      <c r="E54" s="49" t="str">
        <f>'初二'!W10</f>
        <v>英</v>
      </c>
      <c r="F54" s="49" t="str">
        <f>'初二'!AD10</f>
        <v>数</v>
      </c>
      <c r="G54" s="158"/>
      <c r="H54" s="159"/>
      <c r="I54" s="20">
        <v>1</v>
      </c>
      <c r="J54" s="49" t="str">
        <f>B54</f>
        <v>英</v>
      </c>
      <c r="K54" s="49" t="str">
        <f>C54</f>
        <v>英</v>
      </c>
      <c r="L54" s="49" t="str">
        <f>D54</f>
        <v>语</v>
      </c>
      <c r="M54" s="49" t="str">
        <f>E54</f>
        <v>英</v>
      </c>
      <c r="N54" s="49" t="str">
        <f>F54</f>
        <v>数</v>
      </c>
    </row>
    <row r="55" spans="1:14" ht="36" customHeight="1">
      <c r="A55" s="20">
        <v>2</v>
      </c>
      <c r="B55" s="49" t="str">
        <f>'初二'!C10</f>
        <v>数</v>
      </c>
      <c r="C55" s="49" t="str">
        <f>'初二'!J10</f>
        <v>语</v>
      </c>
      <c r="D55" s="49" t="str">
        <f>'初二'!Q10</f>
        <v>英</v>
      </c>
      <c r="E55" s="49" t="str">
        <f>'初二'!X10</f>
        <v>语</v>
      </c>
      <c r="F55" s="49" t="str">
        <f>'初二'!AE10</f>
        <v>道</v>
      </c>
      <c r="G55" s="147"/>
      <c r="H55" s="147"/>
      <c r="I55" s="20">
        <v>2</v>
      </c>
      <c r="J55" s="49" t="str">
        <f aca="true" t="shared" si="25" ref="J55:J60">B55</f>
        <v>数</v>
      </c>
      <c r="K55" s="49" t="str">
        <f aca="true" t="shared" si="26" ref="K55:K60">C55</f>
        <v>语</v>
      </c>
      <c r="L55" s="49" t="str">
        <f aca="true" t="shared" si="27" ref="L55:L60">D55</f>
        <v>英</v>
      </c>
      <c r="M55" s="49" t="str">
        <f aca="true" t="shared" si="28" ref="M55:M60">E55</f>
        <v>语</v>
      </c>
      <c r="N55" s="49" t="str">
        <f aca="true" t="shared" si="29" ref="N55:N60">F55</f>
        <v>道</v>
      </c>
    </row>
    <row r="56" spans="1:14" ht="36" customHeight="1">
      <c r="A56" s="20">
        <v>3</v>
      </c>
      <c r="B56" s="49" t="str">
        <f>'初二'!D10</f>
        <v>历</v>
      </c>
      <c r="C56" s="49" t="str">
        <f>'初二'!K10</f>
        <v>数</v>
      </c>
      <c r="D56" s="49" t="str">
        <f>'初二'!R10</f>
        <v>美</v>
      </c>
      <c r="E56" s="49" t="str">
        <f>'初二'!Y10</f>
        <v>数</v>
      </c>
      <c r="F56" s="49" t="str">
        <f>'初二'!AF10</f>
        <v>英</v>
      </c>
      <c r="G56" s="147"/>
      <c r="H56" s="147"/>
      <c r="I56" s="20">
        <v>3</v>
      </c>
      <c r="J56" s="49" t="str">
        <f t="shared" si="25"/>
        <v>历</v>
      </c>
      <c r="K56" s="49" t="str">
        <f t="shared" si="26"/>
        <v>数</v>
      </c>
      <c r="L56" s="49" t="str">
        <f t="shared" si="27"/>
        <v>美</v>
      </c>
      <c r="M56" s="49" t="str">
        <f t="shared" si="28"/>
        <v>数</v>
      </c>
      <c r="N56" s="49" t="str">
        <f t="shared" si="29"/>
        <v>英</v>
      </c>
    </row>
    <row r="57" spans="1:14" ht="36" customHeight="1">
      <c r="A57" s="20">
        <v>4</v>
      </c>
      <c r="B57" s="49" t="str">
        <f>'初二'!E10</f>
        <v>语</v>
      </c>
      <c r="C57" s="49" t="str">
        <f>'初二'!L10</f>
        <v>音</v>
      </c>
      <c r="D57" s="49" t="str">
        <f>'初二'!S10</f>
        <v>数</v>
      </c>
      <c r="E57" s="49" t="str">
        <f>'初二'!Z10</f>
        <v>物</v>
      </c>
      <c r="F57" s="49" t="str">
        <f>'初二'!AG10</f>
        <v>历</v>
      </c>
      <c r="G57" s="147"/>
      <c r="H57" s="147"/>
      <c r="I57" s="20">
        <v>4</v>
      </c>
      <c r="J57" s="49" t="str">
        <f t="shared" si="25"/>
        <v>语</v>
      </c>
      <c r="K57" s="49" t="str">
        <f t="shared" si="26"/>
        <v>音</v>
      </c>
      <c r="L57" s="49" t="str">
        <f t="shared" si="27"/>
        <v>数</v>
      </c>
      <c r="M57" s="49" t="str">
        <f t="shared" si="28"/>
        <v>物</v>
      </c>
      <c r="N57" s="49" t="str">
        <f t="shared" si="29"/>
        <v>历</v>
      </c>
    </row>
    <row r="58" spans="1:14" ht="36" customHeight="1">
      <c r="A58" s="20">
        <v>5</v>
      </c>
      <c r="B58" s="49" t="str">
        <f>'初二'!F10</f>
        <v>物</v>
      </c>
      <c r="C58" s="49" t="str">
        <f>'初二'!M10</f>
        <v>体</v>
      </c>
      <c r="D58" s="49" t="str">
        <f>'初二'!T10</f>
        <v>道</v>
      </c>
      <c r="E58" s="49" t="str">
        <f>'初二'!AA10</f>
        <v>劳</v>
      </c>
      <c r="F58" s="49" t="str">
        <f>'初二'!AH10</f>
        <v>综</v>
      </c>
      <c r="G58" s="147"/>
      <c r="H58" s="147"/>
      <c r="I58" s="20">
        <v>5</v>
      </c>
      <c r="J58" s="49" t="str">
        <f t="shared" si="25"/>
        <v>物</v>
      </c>
      <c r="K58" s="49" t="str">
        <f t="shared" si="26"/>
        <v>体</v>
      </c>
      <c r="L58" s="49" t="str">
        <f t="shared" si="27"/>
        <v>道</v>
      </c>
      <c r="M58" s="49" t="str">
        <f t="shared" si="28"/>
        <v>劳</v>
      </c>
      <c r="N58" s="49" t="str">
        <f t="shared" si="29"/>
        <v>综</v>
      </c>
    </row>
    <row r="59" spans="1:14" ht="36" customHeight="1">
      <c r="A59" s="20">
        <v>6</v>
      </c>
      <c r="B59" s="49" t="str">
        <f>'初二'!G10</f>
        <v>地</v>
      </c>
      <c r="C59" s="49" t="str">
        <f>'初二'!N10</f>
        <v>生</v>
      </c>
      <c r="D59" s="49" t="str">
        <f>'初二'!U10</f>
        <v>体</v>
      </c>
      <c r="E59" s="49" t="str">
        <f>'初二'!AB10</f>
        <v>生</v>
      </c>
      <c r="F59" s="49" t="str">
        <f>'初二'!AI10</f>
        <v>语</v>
      </c>
      <c r="G59" s="147"/>
      <c r="H59" s="147"/>
      <c r="I59" s="20">
        <v>6</v>
      </c>
      <c r="J59" s="49" t="str">
        <f t="shared" si="25"/>
        <v>地</v>
      </c>
      <c r="K59" s="49" t="str">
        <f t="shared" si="26"/>
        <v>生</v>
      </c>
      <c r="L59" s="49" t="str">
        <f t="shared" si="27"/>
        <v>体</v>
      </c>
      <c r="M59" s="49" t="str">
        <f t="shared" si="28"/>
        <v>生</v>
      </c>
      <c r="N59" s="49" t="str">
        <f t="shared" si="29"/>
        <v>语</v>
      </c>
    </row>
    <row r="60" spans="1:14" ht="36" customHeight="1">
      <c r="A60" s="54">
        <v>7</v>
      </c>
      <c r="B60" s="49" t="str">
        <f>'初二'!H10</f>
        <v>班</v>
      </c>
      <c r="C60" s="49" t="str">
        <f>'初二'!O10</f>
        <v>书</v>
      </c>
      <c r="D60" s="49" t="str">
        <f>'初二'!V10</f>
        <v>地</v>
      </c>
      <c r="E60" s="49" t="str">
        <f>'初二'!AC10</f>
        <v>体</v>
      </c>
      <c r="F60" s="49" t="str">
        <f>'初二'!AJ10</f>
        <v>物</v>
      </c>
      <c r="G60" s="147"/>
      <c r="H60" s="147"/>
      <c r="I60" s="20">
        <v>7</v>
      </c>
      <c r="J60" s="49" t="str">
        <f t="shared" si="25"/>
        <v>班</v>
      </c>
      <c r="K60" s="49" t="str">
        <f t="shared" si="26"/>
        <v>书</v>
      </c>
      <c r="L60" s="49" t="str">
        <f t="shared" si="27"/>
        <v>地</v>
      </c>
      <c r="M60" s="49" t="str">
        <f t="shared" si="28"/>
        <v>体</v>
      </c>
      <c r="N60" s="49" t="str">
        <f t="shared" si="29"/>
        <v>物</v>
      </c>
    </row>
  </sheetData>
  <sheetProtection/>
  <mergeCells count="12">
    <mergeCell ref="A2:F2"/>
    <mergeCell ref="I2:N2"/>
    <mergeCell ref="A12:F12"/>
    <mergeCell ref="I12:N12"/>
    <mergeCell ref="A22:F22"/>
    <mergeCell ref="I22:N22"/>
    <mergeCell ref="A32:F32"/>
    <mergeCell ref="I32:N32"/>
    <mergeCell ref="A42:F42"/>
    <mergeCell ref="I42:N42"/>
    <mergeCell ref="A52:F52"/>
    <mergeCell ref="I52:N52"/>
  </mergeCells>
  <printOptions/>
  <pageMargins left="0.9395833333333333" right="0.75" top="0.9798611111111111" bottom="0.9798611111111111" header="0.5097222222222222" footer="0.5097222222222222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zoomScale="90" zoomScaleNormal="90" zoomScaleSheetLayoutView="75" workbookViewId="0" topLeftCell="A1">
      <selection activeCell="AB30" sqref="AB30"/>
    </sheetView>
  </sheetViews>
  <sheetFormatPr defaultColWidth="9.00390625" defaultRowHeight="16.5" customHeight="1"/>
  <cols>
    <col min="1" max="1" width="7.50390625" style="59" bestFit="1" customWidth="1"/>
    <col min="2" max="17" width="3.625" style="59" customWidth="1"/>
    <col min="18" max="18" width="3.625" style="60" customWidth="1"/>
    <col min="19" max="36" width="3.625" style="59" customWidth="1"/>
    <col min="37" max="37" width="3.00390625" style="59" customWidth="1"/>
    <col min="38" max="38" width="2.75390625" style="59" customWidth="1"/>
    <col min="39" max="42" width="2.625" style="59" customWidth="1"/>
    <col min="43" max="43" width="5.50390625" style="59" customWidth="1"/>
    <col min="44" max="44" width="8.875" style="59" customWidth="1"/>
    <col min="45" max="46" width="2.625" style="59" customWidth="1"/>
    <col min="47" max="49" width="3.375" style="59" customWidth="1"/>
    <col min="50" max="50" width="3.00390625" style="59" customWidth="1"/>
    <col min="51" max="52" width="3.375" style="59" customWidth="1"/>
    <col min="53" max="53" width="3.25390625" style="59" customWidth="1"/>
    <col min="54" max="58" width="3.375" style="59" customWidth="1"/>
    <col min="59" max="254" width="9.00390625" style="59" customWidth="1"/>
  </cols>
  <sheetData>
    <row r="1" spans="1:45" ht="15" customHeight="1">
      <c r="A1" s="61" t="s">
        <v>119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1:45" ht="15.75" customHeight="1">
      <c r="A2" s="63"/>
      <c r="B2" s="28"/>
      <c r="C2" s="28"/>
      <c r="D2" s="28"/>
      <c r="E2" s="28"/>
      <c r="F2" s="28"/>
      <c r="G2" s="28"/>
      <c r="H2" s="64"/>
      <c r="I2" s="96" t="s">
        <v>2</v>
      </c>
      <c r="J2" s="28"/>
      <c r="K2" s="28"/>
      <c r="L2" s="28"/>
      <c r="M2" s="28"/>
      <c r="N2" s="28"/>
      <c r="O2" s="64"/>
      <c r="P2" s="96"/>
      <c r="Q2" s="28"/>
      <c r="R2" s="28"/>
      <c r="S2" s="28"/>
      <c r="T2" s="28"/>
      <c r="U2" s="28"/>
      <c r="V2" s="64"/>
      <c r="W2" s="96"/>
      <c r="X2" s="28"/>
      <c r="Y2" s="28"/>
      <c r="Z2" s="28"/>
      <c r="AA2" s="28"/>
      <c r="AB2" s="28"/>
      <c r="AC2" s="64"/>
      <c r="AD2" s="96"/>
      <c r="AE2" s="28"/>
      <c r="AF2" s="28"/>
      <c r="AG2" s="28"/>
      <c r="AH2" s="28"/>
      <c r="AI2" s="28"/>
      <c r="AJ2" s="64"/>
      <c r="AK2" s="133"/>
      <c r="AL2" s="133"/>
      <c r="AM2" s="133"/>
      <c r="AN2" s="133"/>
      <c r="AO2" s="133"/>
      <c r="AP2" s="133"/>
      <c r="AQ2" s="133"/>
      <c r="AR2" s="133"/>
      <c r="AS2" s="133"/>
    </row>
    <row r="3" spans="1:59" ht="15.75" customHeight="1">
      <c r="A3" s="63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5">
        <v>7</v>
      </c>
      <c r="I3" s="97">
        <v>1</v>
      </c>
      <c r="J3" s="63">
        <v>2</v>
      </c>
      <c r="K3" s="63">
        <v>3</v>
      </c>
      <c r="L3" s="63">
        <v>4</v>
      </c>
      <c r="M3" s="63">
        <v>5</v>
      </c>
      <c r="N3" s="63">
        <v>6</v>
      </c>
      <c r="O3" s="65">
        <v>7</v>
      </c>
      <c r="P3" s="97">
        <v>1</v>
      </c>
      <c r="Q3" s="63">
        <v>2</v>
      </c>
      <c r="R3" s="121">
        <v>3</v>
      </c>
      <c r="S3" s="63">
        <v>4</v>
      </c>
      <c r="T3" s="63">
        <v>5</v>
      </c>
      <c r="U3" s="63">
        <v>6</v>
      </c>
      <c r="V3" s="65">
        <v>7</v>
      </c>
      <c r="W3" s="97">
        <v>1</v>
      </c>
      <c r="X3" s="63">
        <v>2</v>
      </c>
      <c r="Y3" s="63">
        <v>3</v>
      </c>
      <c r="Z3" s="63">
        <v>4</v>
      </c>
      <c r="AA3" s="63">
        <v>5</v>
      </c>
      <c r="AB3" s="63">
        <v>6</v>
      </c>
      <c r="AC3" s="65">
        <v>7</v>
      </c>
      <c r="AD3" s="97">
        <v>1</v>
      </c>
      <c r="AE3" s="63">
        <v>2</v>
      </c>
      <c r="AF3" s="63">
        <v>3</v>
      </c>
      <c r="AG3" s="63">
        <v>4</v>
      </c>
      <c r="AH3" s="63">
        <v>5</v>
      </c>
      <c r="AI3" s="63">
        <v>6</v>
      </c>
      <c r="AJ3" s="65">
        <v>7</v>
      </c>
      <c r="AK3" s="134"/>
      <c r="AL3" s="134"/>
      <c r="AM3" s="134"/>
      <c r="AN3" s="134"/>
      <c r="AO3" s="134"/>
      <c r="AP3" s="134"/>
      <c r="AQ3" s="134"/>
      <c r="AR3" s="134"/>
      <c r="AS3" s="134"/>
      <c r="AU3" s="139" t="s">
        <v>7</v>
      </c>
      <c r="AV3" s="139" t="s">
        <v>8</v>
      </c>
      <c r="AW3" s="139" t="s">
        <v>9</v>
      </c>
      <c r="AX3" s="141" t="s">
        <v>10</v>
      </c>
      <c r="AY3" s="67" t="s">
        <v>11</v>
      </c>
      <c r="AZ3" s="139" t="s">
        <v>12</v>
      </c>
      <c r="BA3" s="67" t="s">
        <v>13</v>
      </c>
      <c r="BB3" s="142" t="s">
        <v>16</v>
      </c>
      <c r="BC3" s="142" t="s">
        <v>19</v>
      </c>
      <c r="BD3" s="142" t="s">
        <v>20</v>
      </c>
      <c r="BE3" s="142" t="s">
        <v>22</v>
      </c>
      <c r="BF3" s="142" t="s">
        <v>21</v>
      </c>
      <c r="BG3" s="142" t="s">
        <v>23</v>
      </c>
    </row>
    <row r="4" spans="1:59" ht="15.75" customHeight="1">
      <c r="A4" s="66" t="s">
        <v>120</v>
      </c>
      <c r="B4" s="67" t="s">
        <v>9</v>
      </c>
      <c r="C4" s="67" t="s">
        <v>13</v>
      </c>
      <c r="D4" s="67" t="s">
        <v>8</v>
      </c>
      <c r="E4" s="67" t="s">
        <v>7</v>
      </c>
      <c r="F4" s="67" t="s">
        <v>10</v>
      </c>
      <c r="G4" s="67" t="s">
        <v>16</v>
      </c>
      <c r="H4" s="68" t="s">
        <v>27</v>
      </c>
      <c r="I4" s="98" t="s">
        <v>9</v>
      </c>
      <c r="J4" s="67" t="s">
        <v>10</v>
      </c>
      <c r="K4" s="67" t="s">
        <v>7</v>
      </c>
      <c r="L4" s="67" t="s">
        <v>8</v>
      </c>
      <c r="M4" s="67" t="s">
        <v>12</v>
      </c>
      <c r="N4" s="67" t="s">
        <v>11</v>
      </c>
      <c r="O4" s="68" t="s">
        <v>20</v>
      </c>
      <c r="P4" s="98" t="s">
        <v>7</v>
      </c>
      <c r="Q4" s="67" t="s">
        <v>9</v>
      </c>
      <c r="R4" s="67" t="s">
        <v>8</v>
      </c>
      <c r="S4" s="67" t="s">
        <v>11</v>
      </c>
      <c r="T4" s="68" t="s">
        <v>21</v>
      </c>
      <c r="U4" s="67" t="s">
        <v>13</v>
      </c>
      <c r="V4" s="68" t="s">
        <v>16</v>
      </c>
      <c r="W4" s="98" t="s">
        <v>8</v>
      </c>
      <c r="X4" s="67" t="s">
        <v>12</v>
      </c>
      <c r="Y4" s="67" t="s">
        <v>7</v>
      </c>
      <c r="Z4" s="67" t="s">
        <v>9</v>
      </c>
      <c r="AA4" s="68" t="s">
        <v>11</v>
      </c>
      <c r="AB4" s="67" t="s">
        <v>10</v>
      </c>
      <c r="AC4" s="68" t="s">
        <v>19</v>
      </c>
      <c r="AD4" s="67" t="s">
        <v>7</v>
      </c>
      <c r="AE4" s="67" t="s">
        <v>9</v>
      </c>
      <c r="AF4" s="67" t="s">
        <v>11</v>
      </c>
      <c r="AG4" s="67" t="s">
        <v>8</v>
      </c>
      <c r="AH4" s="68" t="s">
        <v>10</v>
      </c>
      <c r="AI4" s="67" t="s">
        <v>22</v>
      </c>
      <c r="AJ4" s="68" t="s">
        <v>16</v>
      </c>
      <c r="AK4" s="135"/>
      <c r="AL4" s="135"/>
      <c r="AM4" s="135"/>
      <c r="AN4" s="135"/>
      <c r="AO4" s="135"/>
      <c r="AP4" s="135"/>
      <c r="AQ4" s="135"/>
      <c r="AR4" s="135"/>
      <c r="AS4" s="135"/>
      <c r="AU4" s="107">
        <f aca="true" t="shared" si="0" ref="AU4:AU9">_xlfn.COUNTIFS(B4:AJ4,"语")</f>
        <v>5</v>
      </c>
      <c r="AV4" s="107">
        <f aca="true" t="shared" si="1" ref="AV4:AV9">_xlfn.COUNTIFS(B4:AJ4,"数")</f>
        <v>5</v>
      </c>
      <c r="AW4" s="107">
        <f aca="true" t="shared" si="2" ref="AW4:AW9">_xlfn.COUNTIFS(B4:AJ4,"英")</f>
        <v>5</v>
      </c>
      <c r="AX4" s="107">
        <f aca="true" t="shared" si="3" ref="AX4:AX9">_xlfn.COUNTIFS(B4:AJ4,"物")</f>
        <v>4</v>
      </c>
      <c r="AY4" s="107">
        <f aca="true" t="shared" si="4" ref="AY4:AY9">_xlfn.COUNTIFS(B4:AJ4,"化")</f>
        <v>4</v>
      </c>
      <c r="AZ4" s="107">
        <f aca="true" t="shared" si="5" ref="AZ4:AZ9">_xlfn.COUNTIFS(B4:AJ4,"道")</f>
        <v>2</v>
      </c>
      <c r="BA4" s="107">
        <f aca="true" t="shared" si="6" ref="BA4:BA9">_xlfn.COUNTIFS(B4:AJ4,"历")</f>
        <v>2</v>
      </c>
      <c r="BB4" s="107">
        <f aca="true" t="shared" si="7" ref="BB4:BB9">_xlfn.COUNTIFS(B4:AJ4,"体")</f>
        <v>3</v>
      </c>
      <c r="BC4" s="107">
        <f aca="true" t="shared" si="8" ref="BC4:BC9">_xlfn.COUNTIFS(B4:AJ4,"音")</f>
        <v>1</v>
      </c>
      <c r="BD4" s="107">
        <f aca="true" t="shared" si="9" ref="BD4:BD9">_xlfn.COUNTIFS(B4:AJ4,"美")</f>
        <v>1</v>
      </c>
      <c r="BE4" s="107">
        <f aca="true" t="shared" si="10" ref="BE4:BE9">_xlfn.COUNTIFS(B4:AJ4,"劳")</f>
        <v>1</v>
      </c>
      <c r="BF4" s="107">
        <f aca="true" t="shared" si="11" ref="BF4:BF9">_xlfn.COUNTIFS(B4:AJ4,"书")</f>
        <v>1</v>
      </c>
      <c r="BG4" s="107">
        <f aca="true" t="shared" si="12" ref="BG4:BG9">SUM(AU4:BF4)</f>
        <v>34</v>
      </c>
    </row>
    <row r="5" spans="1:59" ht="15.75" customHeight="1">
      <c r="A5" s="66" t="s">
        <v>121</v>
      </c>
      <c r="B5" s="67" t="s">
        <v>8</v>
      </c>
      <c r="C5" s="67" t="s">
        <v>11</v>
      </c>
      <c r="D5" s="67" t="s">
        <v>9</v>
      </c>
      <c r="E5" s="67" t="s">
        <v>7</v>
      </c>
      <c r="F5" s="67" t="s">
        <v>20</v>
      </c>
      <c r="G5" s="67" t="s">
        <v>10</v>
      </c>
      <c r="H5" s="68" t="s">
        <v>27</v>
      </c>
      <c r="I5" s="98" t="s">
        <v>12</v>
      </c>
      <c r="J5" s="99" t="s">
        <v>8</v>
      </c>
      <c r="K5" s="99" t="s">
        <v>7</v>
      </c>
      <c r="L5" s="99" t="s">
        <v>9</v>
      </c>
      <c r="M5" s="67" t="s">
        <v>11</v>
      </c>
      <c r="N5" s="67" t="s">
        <v>16</v>
      </c>
      <c r="O5" s="68" t="s">
        <v>13</v>
      </c>
      <c r="P5" s="67" t="s">
        <v>8</v>
      </c>
      <c r="Q5" s="98" t="s">
        <v>10</v>
      </c>
      <c r="R5" s="67" t="s">
        <v>11</v>
      </c>
      <c r="S5" s="67" t="s">
        <v>16</v>
      </c>
      <c r="T5" s="67" t="s">
        <v>7</v>
      </c>
      <c r="U5" s="67" t="s">
        <v>9</v>
      </c>
      <c r="V5" s="68" t="s">
        <v>21</v>
      </c>
      <c r="W5" s="98" t="s">
        <v>7</v>
      </c>
      <c r="X5" s="98" t="s">
        <v>9</v>
      </c>
      <c r="Y5" s="99" t="s">
        <v>8</v>
      </c>
      <c r="Z5" s="99" t="s">
        <v>10</v>
      </c>
      <c r="AA5" s="99" t="s">
        <v>19</v>
      </c>
      <c r="AB5" s="127" t="s">
        <v>22</v>
      </c>
      <c r="AC5" s="127" t="s">
        <v>13</v>
      </c>
      <c r="AD5" s="98" t="s">
        <v>8</v>
      </c>
      <c r="AE5" s="67" t="s">
        <v>11</v>
      </c>
      <c r="AF5" s="67" t="s">
        <v>7</v>
      </c>
      <c r="AG5" s="67" t="s">
        <v>9</v>
      </c>
      <c r="AH5" s="67" t="s">
        <v>10</v>
      </c>
      <c r="AI5" s="67" t="s">
        <v>16</v>
      </c>
      <c r="AJ5" s="68" t="s">
        <v>12</v>
      </c>
      <c r="AK5" s="135"/>
      <c r="AL5" s="135"/>
      <c r="AM5" s="135"/>
      <c r="AN5" s="135"/>
      <c r="AO5" s="135"/>
      <c r="AP5" s="135"/>
      <c r="AQ5" s="135"/>
      <c r="AR5" s="135"/>
      <c r="AS5" s="135"/>
      <c r="AU5" s="107">
        <f t="shared" si="0"/>
        <v>5</v>
      </c>
      <c r="AV5" s="107">
        <f t="shared" si="1"/>
        <v>5</v>
      </c>
      <c r="AW5" s="107">
        <f t="shared" si="2"/>
        <v>5</v>
      </c>
      <c r="AX5" s="107">
        <f t="shared" si="3"/>
        <v>4</v>
      </c>
      <c r="AY5" s="107">
        <f t="shared" si="4"/>
        <v>4</v>
      </c>
      <c r="AZ5" s="107">
        <f t="shared" si="5"/>
        <v>2</v>
      </c>
      <c r="BA5" s="107">
        <f t="shared" si="6"/>
        <v>2</v>
      </c>
      <c r="BB5" s="107">
        <f t="shared" si="7"/>
        <v>3</v>
      </c>
      <c r="BC5" s="107">
        <f t="shared" si="8"/>
        <v>1</v>
      </c>
      <c r="BD5" s="107">
        <f t="shared" si="9"/>
        <v>1</v>
      </c>
      <c r="BE5" s="107">
        <f t="shared" si="10"/>
        <v>1</v>
      </c>
      <c r="BF5" s="107">
        <f t="shared" si="11"/>
        <v>1</v>
      </c>
      <c r="BG5" s="107">
        <f t="shared" si="12"/>
        <v>34</v>
      </c>
    </row>
    <row r="6" spans="1:59" ht="15.75" customHeight="1">
      <c r="A6" s="66" t="s">
        <v>122</v>
      </c>
      <c r="B6" s="67" t="s">
        <v>7</v>
      </c>
      <c r="C6" s="67" t="s">
        <v>9</v>
      </c>
      <c r="D6" s="67" t="s">
        <v>16</v>
      </c>
      <c r="E6" s="67" t="s">
        <v>8</v>
      </c>
      <c r="F6" s="67" t="s">
        <v>11</v>
      </c>
      <c r="G6" s="67" t="s">
        <v>12</v>
      </c>
      <c r="H6" s="68" t="s">
        <v>27</v>
      </c>
      <c r="I6" s="98" t="s">
        <v>8</v>
      </c>
      <c r="J6" s="99" t="s">
        <v>9</v>
      </c>
      <c r="K6" s="99" t="s">
        <v>13</v>
      </c>
      <c r="L6" s="99" t="s">
        <v>7</v>
      </c>
      <c r="M6" s="67" t="s">
        <v>10</v>
      </c>
      <c r="N6" s="68" t="s">
        <v>22</v>
      </c>
      <c r="O6" s="68" t="s">
        <v>16</v>
      </c>
      <c r="P6" s="67" t="s">
        <v>7</v>
      </c>
      <c r="Q6" s="67" t="s">
        <v>9</v>
      </c>
      <c r="R6" s="67" t="s">
        <v>8</v>
      </c>
      <c r="S6" s="98" t="s">
        <v>10</v>
      </c>
      <c r="T6" s="67" t="s">
        <v>19</v>
      </c>
      <c r="U6" s="67" t="s">
        <v>20</v>
      </c>
      <c r="V6" s="68" t="s">
        <v>11</v>
      </c>
      <c r="W6" s="98" t="s">
        <v>8</v>
      </c>
      <c r="X6" s="67" t="s">
        <v>10</v>
      </c>
      <c r="Y6" s="99" t="s">
        <v>11</v>
      </c>
      <c r="Z6" s="99" t="s">
        <v>7</v>
      </c>
      <c r="AA6" s="99" t="s">
        <v>16</v>
      </c>
      <c r="AB6" s="99" t="s">
        <v>9</v>
      </c>
      <c r="AC6" s="127" t="s">
        <v>21</v>
      </c>
      <c r="AD6" s="98" t="s">
        <v>7</v>
      </c>
      <c r="AE6" s="67" t="s">
        <v>9</v>
      </c>
      <c r="AF6" s="67" t="s">
        <v>12</v>
      </c>
      <c r="AG6" s="67" t="s">
        <v>8</v>
      </c>
      <c r="AH6" s="67" t="s">
        <v>11</v>
      </c>
      <c r="AI6" s="67" t="s">
        <v>10</v>
      </c>
      <c r="AJ6" s="68" t="s">
        <v>13</v>
      </c>
      <c r="AK6" s="135"/>
      <c r="AL6" s="135"/>
      <c r="AM6" s="135"/>
      <c r="AN6" s="135"/>
      <c r="AO6" s="135"/>
      <c r="AP6" s="135"/>
      <c r="AQ6" s="135"/>
      <c r="AR6" s="135"/>
      <c r="AS6" s="135"/>
      <c r="AU6" s="107">
        <f t="shared" si="0"/>
        <v>5</v>
      </c>
      <c r="AV6" s="107">
        <f t="shared" si="1"/>
        <v>5</v>
      </c>
      <c r="AW6" s="107">
        <f t="shared" si="2"/>
        <v>5</v>
      </c>
      <c r="AX6" s="107">
        <f t="shared" si="3"/>
        <v>4</v>
      </c>
      <c r="AY6" s="107">
        <f t="shared" si="4"/>
        <v>4</v>
      </c>
      <c r="AZ6" s="107">
        <f t="shared" si="5"/>
        <v>2</v>
      </c>
      <c r="BA6" s="107">
        <f t="shared" si="6"/>
        <v>2</v>
      </c>
      <c r="BB6" s="107">
        <f t="shared" si="7"/>
        <v>3</v>
      </c>
      <c r="BC6" s="107">
        <f t="shared" si="8"/>
        <v>1</v>
      </c>
      <c r="BD6" s="107">
        <f t="shared" si="9"/>
        <v>1</v>
      </c>
      <c r="BE6" s="107">
        <f t="shared" si="10"/>
        <v>1</v>
      </c>
      <c r="BF6" s="107">
        <f t="shared" si="11"/>
        <v>1</v>
      </c>
      <c r="BG6" s="107">
        <f t="shared" si="12"/>
        <v>34</v>
      </c>
    </row>
    <row r="7" spans="1:59" ht="15.75" customHeight="1">
      <c r="A7" s="66" t="s">
        <v>123</v>
      </c>
      <c r="B7" s="67" t="s">
        <v>8</v>
      </c>
      <c r="C7" s="67" t="s">
        <v>9</v>
      </c>
      <c r="D7" s="67" t="s">
        <v>7</v>
      </c>
      <c r="E7" s="67" t="s">
        <v>11</v>
      </c>
      <c r="F7" s="67" t="s">
        <v>19</v>
      </c>
      <c r="G7" s="67" t="s">
        <v>16</v>
      </c>
      <c r="H7" s="68" t="s">
        <v>27</v>
      </c>
      <c r="I7" s="67" t="s">
        <v>7</v>
      </c>
      <c r="J7" s="100" t="s">
        <v>9</v>
      </c>
      <c r="K7" s="99" t="s">
        <v>8</v>
      </c>
      <c r="L7" s="99" t="s">
        <v>10</v>
      </c>
      <c r="M7" s="67" t="s">
        <v>11</v>
      </c>
      <c r="N7" s="67" t="s">
        <v>13</v>
      </c>
      <c r="O7" s="68" t="s">
        <v>12</v>
      </c>
      <c r="P7" s="98" t="s">
        <v>8</v>
      </c>
      <c r="Q7" s="67" t="s">
        <v>10</v>
      </c>
      <c r="R7" s="67" t="s">
        <v>7</v>
      </c>
      <c r="S7" s="67" t="s">
        <v>9</v>
      </c>
      <c r="T7" s="67" t="s">
        <v>21</v>
      </c>
      <c r="U7" s="67" t="s">
        <v>16</v>
      </c>
      <c r="V7" s="68" t="s">
        <v>22</v>
      </c>
      <c r="W7" s="98" t="s">
        <v>7</v>
      </c>
      <c r="X7" s="98" t="s">
        <v>13</v>
      </c>
      <c r="Y7" s="99" t="s">
        <v>8</v>
      </c>
      <c r="Z7" s="99" t="s">
        <v>11</v>
      </c>
      <c r="AA7" s="99" t="s">
        <v>10</v>
      </c>
      <c r="AB7" s="99" t="s">
        <v>12</v>
      </c>
      <c r="AC7" s="127" t="s">
        <v>9</v>
      </c>
      <c r="AD7" s="98" t="s">
        <v>9</v>
      </c>
      <c r="AE7" s="67" t="s">
        <v>10</v>
      </c>
      <c r="AF7" s="67" t="s">
        <v>8</v>
      </c>
      <c r="AG7" s="67" t="s">
        <v>11</v>
      </c>
      <c r="AH7" s="67" t="s">
        <v>7</v>
      </c>
      <c r="AI7" s="67" t="s">
        <v>16</v>
      </c>
      <c r="AJ7" s="68" t="s">
        <v>20</v>
      </c>
      <c r="AK7" s="135"/>
      <c r="AL7" s="135"/>
      <c r="AM7" s="135"/>
      <c r="AN7" s="135"/>
      <c r="AO7" s="135"/>
      <c r="AP7" s="135"/>
      <c r="AQ7" s="135"/>
      <c r="AR7" s="135"/>
      <c r="AS7" s="135"/>
      <c r="AU7" s="107">
        <f t="shared" si="0"/>
        <v>5</v>
      </c>
      <c r="AV7" s="107">
        <f t="shared" si="1"/>
        <v>5</v>
      </c>
      <c r="AW7" s="107">
        <f t="shared" si="2"/>
        <v>5</v>
      </c>
      <c r="AX7" s="107">
        <f t="shared" si="3"/>
        <v>4</v>
      </c>
      <c r="AY7" s="107">
        <f t="shared" si="4"/>
        <v>4</v>
      </c>
      <c r="AZ7" s="107">
        <f t="shared" si="5"/>
        <v>2</v>
      </c>
      <c r="BA7" s="107">
        <f t="shared" si="6"/>
        <v>2</v>
      </c>
      <c r="BB7" s="107">
        <f t="shared" si="7"/>
        <v>3</v>
      </c>
      <c r="BC7" s="107">
        <f t="shared" si="8"/>
        <v>1</v>
      </c>
      <c r="BD7" s="107">
        <f t="shared" si="9"/>
        <v>1</v>
      </c>
      <c r="BE7" s="107">
        <f t="shared" si="10"/>
        <v>1</v>
      </c>
      <c r="BF7" s="107">
        <f t="shared" si="11"/>
        <v>1</v>
      </c>
      <c r="BG7" s="107">
        <f t="shared" si="12"/>
        <v>34</v>
      </c>
    </row>
    <row r="8" spans="1:59" ht="17.25" customHeight="1">
      <c r="A8" s="66" t="s">
        <v>124</v>
      </c>
      <c r="B8" s="67" t="s">
        <v>7</v>
      </c>
      <c r="C8" s="67" t="s">
        <v>10</v>
      </c>
      <c r="D8" s="67" t="s">
        <v>9</v>
      </c>
      <c r="E8" s="67" t="s">
        <v>8</v>
      </c>
      <c r="F8" s="67" t="s">
        <v>16</v>
      </c>
      <c r="G8" s="67" t="s">
        <v>11</v>
      </c>
      <c r="H8" s="68" t="s">
        <v>27</v>
      </c>
      <c r="I8" s="98" t="s">
        <v>7</v>
      </c>
      <c r="J8" s="67" t="s">
        <v>8</v>
      </c>
      <c r="K8" s="67" t="s">
        <v>11</v>
      </c>
      <c r="L8" s="67" t="s">
        <v>9</v>
      </c>
      <c r="M8" s="67" t="s">
        <v>13</v>
      </c>
      <c r="N8" s="67" t="s">
        <v>19</v>
      </c>
      <c r="O8" s="68" t="s">
        <v>21</v>
      </c>
      <c r="P8" s="98" t="s">
        <v>9</v>
      </c>
      <c r="Q8" s="67" t="s">
        <v>10</v>
      </c>
      <c r="R8" s="67" t="s">
        <v>8</v>
      </c>
      <c r="S8" s="67" t="s">
        <v>7</v>
      </c>
      <c r="T8" s="67" t="s">
        <v>16</v>
      </c>
      <c r="U8" s="67" t="s">
        <v>12</v>
      </c>
      <c r="V8" s="68" t="s">
        <v>11</v>
      </c>
      <c r="W8" s="98" t="s">
        <v>7</v>
      </c>
      <c r="X8" s="67" t="s">
        <v>8</v>
      </c>
      <c r="Y8" s="99" t="s">
        <v>9</v>
      </c>
      <c r="Z8" s="99" t="s">
        <v>10</v>
      </c>
      <c r="AA8" s="127" t="s">
        <v>11</v>
      </c>
      <c r="AB8" s="99" t="s">
        <v>20</v>
      </c>
      <c r="AC8" s="127" t="s">
        <v>13</v>
      </c>
      <c r="AD8" s="98" t="s">
        <v>8</v>
      </c>
      <c r="AE8" s="67" t="s">
        <v>10</v>
      </c>
      <c r="AF8" s="67" t="s">
        <v>7</v>
      </c>
      <c r="AG8" s="67" t="s">
        <v>12</v>
      </c>
      <c r="AH8" s="67" t="s">
        <v>16</v>
      </c>
      <c r="AI8" s="98" t="s">
        <v>9</v>
      </c>
      <c r="AJ8" s="68" t="s">
        <v>22</v>
      </c>
      <c r="AK8">
        <v>31</v>
      </c>
      <c r="AL8">
        <v>32</v>
      </c>
      <c r="AM8">
        <v>33</v>
      </c>
      <c r="AN8">
        <v>34</v>
      </c>
      <c r="AO8">
        <v>35</v>
      </c>
      <c r="AP8">
        <v>36</v>
      </c>
      <c r="AQ8" t="s">
        <v>23</v>
      </c>
      <c r="AR8" t="s">
        <v>33</v>
      </c>
      <c r="AS8" s="135"/>
      <c r="AU8" s="107">
        <f t="shared" si="0"/>
        <v>5</v>
      </c>
      <c r="AV8" s="107">
        <f t="shared" si="1"/>
        <v>5</v>
      </c>
      <c r="AW8" s="107">
        <f t="shared" si="2"/>
        <v>5</v>
      </c>
      <c r="AX8" s="107">
        <f t="shared" si="3"/>
        <v>4</v>
      </c>
      <c r="AY8" s="107">
        <f t="shared" si="4"/>
        <v>4</v>
      </c>
      <c r="AZ8" s="107">
        <f t="shared" si="5"/>
        <v>2</v>
      </c>
      <c r="BA8" s="107">
        <f t="shared" si="6"/>
        <v>2</v>
      </c>
      <c r="BB8" s="107">
        <f t="shared" si="7"/>
        <v>3</v>
      </c>
      <c r="BC8" s="107">
        <f t="shared" si="8"/>
        <v>1</v>
      </c>
      <c r="BD8" s="107">
        <f t="shared" si="9"/>
        <v>1</v>
      </c>
      <c r="BE8" s="107">
        <f t="shared" si="10"/>
        <v>1</v>
      </c>
      <c r="BF8" s="107">
        <f t="shared" si="11"/>
        <v>1</v>
      </c>
      <c r="BG8" s="107">
        <f t="shared" si="12"/>
        <v>34</v>
      </c>
    </row>
    <row r="9" spans="1:59" ht="14.25">
      <c r="A9" s="66" t="s">
        <v>125</v>
      </c>
      <c r="B9" s="67" t="s">
        <v>8</v>
      </c>
      <c r="C9" s="67" t="s">
        <v>9</v>
      </c>
      <c r="D9" s="67" t="s">
        <v>7</v>
      </c>
      <c r="E9" s="67" t="s">
        <v>16</v>
      </c>
      <c r="F9" s="67" t="s">
        <v>11</v>
      </c>
      <c r="G9" s="67" t="s">
        <v>21</v>
      </c>
      <c r="H9" s="68" t="s">
        <v>27</v>
      </c>
      <c r="I9" s="98" t="s">
        <v>9</v>
      </c>
      <c r="J9" s="67" t="s">
        <v>20</v>
      </c>
      <c r="K9" s="67" t="s">
        <v>8</v>
      </c>
      <c r="L9" s="67" t="s">
        <v>7</v>
      </c>
      <c r="M9" s="67" t="s">
        <v>12</v>
      </c>
      <c r="N9" s="67" t="s">
        <v>10</v>
      </c>
      <c r="O9" s="68" t="s">
        <v>22</v>
      </c>
      <c r="P9" s="98" t="s">
        <v>8</v>
      </c>
      <c r="Q9" s="67" t="s">
        <v>11</v>
      </c>
      <c r="R9" s="67" t="s">
        <v>7</v>
      </c>
      <c r="S9" s="67" t="s">
        <v>10</v>
      </c>
      <c r="T9" s="67" t="s">
        <v>13</v>
      </c>
      <c r="U9" s="122" t="s">
        <v>9</v>
      </c>
      <c r="V9" s="68" t="s">
        <v>16</v>
      </c>
      <c r="W9" s="98" t="s">
        <v>9</v>
      </c>
      <c r="X9" s="67" t="s">
        <v>19</v>
      </c>
      <c r="Y9" s="99" t="s">
        <v>7</v>
      </c>
      <c r="Z9" s="99" t="s">
        <v>8</v>
      </c>
      <c r="AA9" s="128" t="s">
        <v>12</v>
      </c>
      <c r="AB9" s="99" t="s">
        <v>11</v>
      </c>
      <c r="AC9" s="127" t="s">
        <v>10</v>
      </c>
      <c r="AD9" s="98" t="s">
        <v>7</v>
      </c>
      <c r="AE9" s="67" t="s">
        <v>13</v>
      </c>
      <c r="AF9" s="67" t="s">
        <v>8</v>
      </c>
      <c r="AG9" s="67" t="s">
        <v>9</v>
      </c>
      <c r="AH9" s="67" t="s">
        <v>11</v>
      </c>
      <c r="AI9" s="98" t="s">
        <v>10</v>
      </c>
      <c r="AJ9" s="68" t="s">
        <v>16</v>
      </c>
      <c r="AK9"/>
      <c r="AL9"/>
      <c r="AM9"/>
      <c r="AN9"/>
      <c r="AO9"/>
      <c r="AP9"/>
      <c r="AQ9"/>
      <c r="AR9"/>
      <c r="AS9" s="135"/>
      <c r="AU9" s="107">
        <f t="shared" si="0"/>
        <v>5</v>
      </c>
      <c r="AV9" s="107">
        <f t="shared" si="1"/>
        <v>5</v>
      </c>
      <c r="AW9" s="107">
        <f t="shared" si="2"/>
        <v>5</v>
      </c>
      <c r="AX9" s="107">
        <f t="shared" si="3"/>
        <v>4</v>
      </c>
      <c r="AY9" s="107">
        <f t="shared" si="4"/>
        <v>4</v>
      </c>
      <c r="AZ9" s="107">
        <f t="shared" si="5"/>
        <v>2</v>
      </c>
      <c r="BA9" s="107">
        <f t="shared" si="6"/>
        <v>2</v>
      </c>
      <c r="BB9" s="107">
        <f t="shared" si="7"/>
        <v>3</v>
      </c>
      <c r="BC9" s="107">
        <f t="shared" si="8"/>
        <v>1</v>
      </c>
      <c r="BD9" s="107">
        <f t="shared" si="9"/>
        <v>1</v>
      </c>
      <c r="BE9" s="107">
        <f t="shared" si="10"/>
        <v>1</v>
      </c>
      <c r="BF9" s="107">
        <f t="shared" si="11"/>
        <v>1</v>
      </c>
      <c r="BG9" s="107">
        <f t="shared" si="12"/>
        <v>34</v>
      </c>
    </row>
    <row r="10" spans="1:59" ht="15.75" customHeight="1">
      <c r="A10" s="66" t="s">
        <v>126</v>
      </c>
      <c r="B10" s="69"/>
      <c r="C10" s="69"/>
      <c r="D10" s="69">
        <v>36</v>
      </c>
      <c r="E10" s="69">
        <v>32</v>
      </c>
      <c r="F10" s="69"/>
      <c r="G10" s="69">
        <v>36</v>
      </c>
      <c r="H10" s="70"/>
      <c r="I10" s="101"/>
      <c r="J10" s="69"/>
      <c r="K10" s="69">
        <v>32</v>
      </c>
      <c r="L10" s="102">
        <v>36</v>
      </c>
      <c r="M10" s="69"/>
      <c r="N10" s="69"/>
      <c r="O10" s="70"/>
      <c r="P10" s="101"/>
      <c r="Q10" s="69"/>
      <c r="R10" s="69">
        <v>36</v>
      </c>
      <c r="S10" s="69"/>
      <c r="T10" s="69">
        <v>32</v>
      </c>
      <c r="U10" s="72"/>
      <c r="V10" s="70">
        <v>32</v>
      </c>
      <c r="W10" s="103">
        <v>32</v>
      </c>
      <c r="X10" s="69"/>
      <c r="Y10" s="69">
        <v>36</v>
      </c>
      <c r="Z10" s="69"/>
      <c r="AA10" s="105" t="s">
        <v>36</v>
      </c>
      <c r="AB10" s="105" t="s">
        <v>37</v>
      </c>
      <c r="AC10" s="70"/>
      <c r="AD10" s="101">
        <v>36</v>
      </c>
      <c r="AE10" s="69"/>
      <c r="AF10" s="69">
        <v>32</v>
      </c>
      <c r="AG10" s="69"/>
      <c r="AH10" s="69"/>
      <c r="AI10" s="69"/>
      <c r="AJ10" s="70"/>
      <c r="AK10" s="136">
        <f aca="true" t="shared" si="13" ref="AK10:AK23">_xlfn.COUNTIFS(B10:AJ10,"31")</f>
        <v>0</v>
      </c>
      <c r="AL10" s="136">
        <f aca="true" t="shared" si="14" ref="AL10:AL23">_xlfn.COUNTIFS(B10:AJ10,"32")</f>
        <v>6</v>
      </c>
      <c r="AM10" s="136">
        <f aca="true" t="shared" si="15" ref="AM10:AM23">_xlfn.COUNTIFS(B10:AJ10,"33")</f>
        <v>0</v>
      </c>
      <c r="AN10" s="136">
        <f aca="true" t="shared" si="16" ref="AN10:AN23">_xlfn.COUNTIFS(B10:AJ10,"34")</f>
        <v>0</v>
      </c>
      <c r="AO10" s="136">
        <f aca="true" t="shared" si="17" ref="AO10:AO35">_xlfn.COUNTIFS(B10:AJ10,"35")</f>
        <v>0</v>
      </c>
      <c r="AP10" s="136">
        <f>_xlfn.COUNTIFS(B10:AK10,"36")</f>
        <v>6</v>
      </c>
      <c r="AQ10" s="136">
        <f>SUM(AK10:AP10)</f>
        <v>12</v>
      </c>
      <c r="AR10" s="136">
        <f aca="true" t="shared" si="18" ref="AR10:AR23">COUNTA(E10,L10,S10,Z10,AG10)</f>
        <v>2</v>
      </c>
      <c r="AS10" s="136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>
        <f>SUM(BG4:BG9)</f>
        <v>204</v>
      </c>
    </row>
    <row r="11" spans="1:59" s="58" customFormat="1" ht="15.75" customHeight="1">
      <c r="A11" s="66" t="s">
        <v>127</v>
      </c>
      <c r="B11" s="69">
        <v>33</v>
      </c>
      <c r="C11" s="71"/>
      <c r="D11" s="69">
        <v>34</v>
      </c>
      <c r="E11" s="69"/>
      <c r="F11" s="69"/>
      <c r="G11" s="72"/>
      <c r="H11" s="73"/>
      <c r="I11" s="103">
        <v>34</v>
      </c>
      <c r="J11" s="69"/>
      <c r="K11" s="69"/>
      <c r="L11" s="102">
        <v>33</v>
      </c>
      <c r="M11" s="69"/>
      <c r="N11" s="69"/>
      <c r="O11" s="70"/>
      <c r="P11" s="101">
        <v>33</v>
      </c>
      <c r="Q11" s="69"/>
      <c r="R11" s="69">
        <v>34</v>
      </c>
      <c r="S11" s="69"/>
      <c r="T11" s="69">
        <v>34</v>
      </c>
      <c r="U11" s="69"/>
      <c r="V11" s="70"/>
      <c r="W11" s="103">
        <v>34</v>
      </c>
      <c r="X11" s="69"/>
      <c r="Y11" s="104"/>
      <c r="Z11" s="69">
        <v>33</v>
      </c>
      <c r="AA11" s="105" t="s">
        <v>36</v>
      </c>
      <c r="AB11" s="105" t="s">
        <v>37</v>
      </c>
      <c r="AC11" s="70">
        <v>33</v>
      </c>
      <c r="AD11" s="101">
        <v>33</v>
      </c>
      <c r="AE11" s="69"/>
      <c r="AF11" s="69"/>
      <c r="AG11" s="69"/>
      <c r="AH11" s="69">
        <v>34</v>
      </c>
      <c r="AI11" s="104"/>
      <c r="AJ11" s="70"/>
      <c r="AK11" s="136">
        <f t="shared" si="13"/>
        <v>0</v>
      </c>
      <c r="AL11" s="136">
        <f t="shared" si="14"/>
        <v>0</v>
      </c>
      <c r="AM11" s="136">
        <f t="shared" si="15"/>
        <v>6</v>
      </c>
      <c r="AN11" s="136">
        <f t="shared" si="16"/>
        <v>6</v>
      </c>
      <c r="AO11" s="136">
        <f t="shared" si="17"/>
        <v>0</v>
      </c>
      <c r="AP11" s="136">
        <f aca="true" t="shared" si="19" ref="AP11:AP35">_xlfn.COUNTIFS(B11:AK11,"36")</f>
        <v>0</v>
      </c>
      <c r="AQ11" s="136">
        <f aca="true" t="shared" si="20" ref="AQ11:AQ35">SUM(AK11:AP11)</f>
        <v>12</v>
      </c>
      <c r="AR11" s="136">
        <f t="shared" si="18"/>
        <v>2</v>
      </c>
      <c r="AS11" s="136"/>
      <c r="AU11" s="117">
        <f>SUM(AU4:AU9)</f>
        <v>30</v>
      </c>
      <c r="AV11" s="117">
        <f aca="true" t="shared" si="21" ref="AV11:BF11">SUM(AV4:AV9)</f>
        <v>30</v>
      </c>
      <c r="AW11" s="117">
        <f t="shared" si="21"/>
        <v>30</v>
      </c>
      <c r="AX11" s="117">
        <f t="shared" si="21"/>
        <v>24</v>
      </c>
      <c r="AY11" s="117">
        <f t="shared" si="21"/>
        <v>24</v>
      </c>
      <c r="AZ11" s="117">
        <f t="shared" si="21"/>
        <v>12</v>
      </c>
      <c r="BA11" s="117">
        <f t="shared" si="21"/>
        <v>12</v>
      </c>
      <c r="BB11" s="117">
        <f t="shared" si="21"/>
        <v>18</v>
      </c>
      <c r="BC11" s="117">
        <f t="shared" si="21"/>
        <v>6</v>
      </c>
      <c r="BD11" s="117">
        <f t="shared" si="21"/>
        <v>6</v>
      </c>
      <c r="BE11" s="117">
        <f t="shared" si="21"/>
        <v>6</v>
      </c>
      <c r="BF11" s="117">
        <f t="shared" si="21"/>
        <v>6</v>
      </c>
      <c r="BG11" s="107">
        <f>SUM(AU11:BF11)</f>
        <v>204</v>
      </c>
    </row>
    <row r="12" spans="1:47" ht="15.75" customHeight="1">
      <c r="A12" s="66" t="s">
        <v>128</v>
      </c>
      <c r="B12" s="69">
        <v>35</v>
      </c>
      <c r="C12" s="69"/>
      <c r="D12" s="69"/>
      <c r="E12" s="69">
        <v>31</v>
      </c>
      <c r="F12" s="69"/>
      <c r="G12" s="69"/>
      <c r="H12" s="70"/>
      <c r="I12" s="103">
        <v>35</v>
      </c>
      <c r="J12" s="102"/>
      <c r="K12" s="102">
        <v>31</v>
      </c>
      <c r="L12" s="69"/>
      <c r="M12" s="69"/>
      <c r="N12" s="104"/>
      <c r="O12" s="70">
        <v>35</v>
      </c>
      <c r="P12" s="101">
        <v>31</v>
      </c>
      <c r="Q12" s="69"/>
      <c r="R12" s="69"/>
      <c r="S12" s="69">
        <v>35</v>
      </c>
      <c r="T12" s="69">
        <v>31</v>
      </c>
      <c r="U12" s="69"/>
      <c r="V12" s="70"/>
      <c r="W12" s="101">
        <v>35</v>
      </c>
      <c r="X12" s="69"/>
      <c r="Y12" s="69">
        <v>31</v>
      </c>
      <c r="Z12" s="69"/>
      <c r="AA12" s="105" t="s">
        <v>36</v>
      </c>
      <c r="AB12" s="105" t="s">
        <v>37</v>
      </c>
      <c r="AC12" s="129"/>
      <c r="AD12" s="101">
        <v>31</v>
      </c>
      <c r="AE12" s="69"/>
      <c r="AF12" s="69">
        <v>35</v>
      </c>
      <c r="AG12" s="69"/>
      <c r="AH12" s="69"/>
      <c r="AI12" s="104"/>
      <c r="AJ12" s="70"/>
      <c r="AK12" s="136">
        <f t="shared" si="13"/>
        <v>6</v>
      </c>
      <c r="AL12" s="136">
        <f t="shared" si="14"/>
        <v>0</v>
      </c>
      <c r="AM12" s="136">
        <f t="shared" si="15"/>
        <v>0</v>
      </c>
      <c r="AN12" s="136">
        <f t="shared" si="16"/>
        <v>0</v>
      </c>
      <c r="AO12" s="136">
        <f t="shared" si="17"/>
        <v>6</v>
      </c>
      <c r="AP12" s="136">
        <f t="shared" si="19"/>
        <v>0</v>
      </c>
      <c r="AQ12" s="136">
        <f t="shared" si="20"/>
        <v>12</v>
      </c>
      <c r="AR12" s="136">
        <f t="shared" si="18"/>
        <v>2</v>
      </c>
      <c r="AS12" s="136"/>
      <c r="AU12" s="58"/>
    </row>
    <row r="13" spans="1:45" ht="15.75" customHeight="1">
      <c r="A13" s="66" t="s">
        <v>129</v>
      </c>
      <c r="B13" s="69">
        <v>32</v>
      </c>
      <c r="C13" s="69"/>
      <c r="D13" s="69">
        <v>31</v>
      </c>
      <c r="E13" s="69"/>
      <c r="F13" s="69"/>
      <c r="G13" s="69"/>
      <c r="H13" s="70"/>
      <c r="I13" s="103"/>
      <c r="J13" s="102">
        <v>32</v>
      </c>
      <c r="K13" s="102"/>
      <c r="L13" s="69">
        <v>31</v>
      </c>
      <c r="M13" s="69"/>
      <c r="N13" s="69"/>
      <c r="O13" s="70"/>
      <c r="P13" s="101">
        <v>32</v>
      </c>
      <c r="Q13" s="69"/>
      <c r="R13" s="69">
        <v>31</v>
      </c>
      <c r="S13" s="69"/>
      <c r="T13" s="105" t="s">
        <v>36</v>
      </c>
      <c r="U13" s="105" t="s">
        <v>37</v>
      </c>
      <c r="V13" s="70"/>
      <c r="W13" s="101">
        <v>31</v>
      </c>
      <c r="X13" s="69"/>
      <c r="Y13" s="69">
        <v>32</v>
      </c>
      <c r="Z13" s="69"/>
      <c r="AA13" s="69"/>
      <c r="AB13" s="69">
        <v>32</v>
      </c>
      <c r="AC13" s="70"/>
      <c r="AD13" s="101">
        <v>32</v>
      </c>
      <c r="AE13" s="69"/>
      <c r="AF13" s="69"/>
      <c r="AG13" s="69">
        <v>31</v>
      </c>
      <c r="AH13" s="69"/>
      <c r="AI13" s="69">
        <v>31</v>
      </c>
      <c r="AJ13" s="70"/>
      <c r="AK13" s="136">
        <f t="shared" si="13"/>
        <v>6</v>
      </c>
      <c r="AL13" s="136">
        <f t="shared" si="14"/>
        <v>6</v>
      </c>
      <c r="AM13" s="136">
        <f t="shared" si="15"/>
        <v>0</v>
      </c>
      <c r="AN13" s="136">
        <f t="shared" si="16"/>
        <v>0</v>
      </c>
      <c r="AO13" s="136">
        <f t="shared" si="17"/>
        <v>0</v>
      </c>
      <c r="AP13" s="136">
        <f t="shared" si="19"/>
        <v>0</v>
      </c>
      <c r="AQ13" s="136">
        <f t="shared" si="20"/>
        <v>12</v>
      </c>
      <c r="AR13" s="136">
        <f t="shared" si="18"/>
        <v>2</v>
      </c>
      <c r="AS13" s="136"/>
    </row>
    <row r="14" spans="1:45" ht="15.75" customHeight="1">
      <c r="A14" s="66" t="s">
        <v>130</v>
      </c>
      <c r="B14" s="69">
        <v>34</v>
      </c>
      <c r="C14" s="69"/>
      <c r="D14" s="69"/>
      <c r="E14" s="69">
        <v>33</v>
      </c>
      <c r="F14" s="69"/>
      <c r="G14" s="69"/>
      <c r="H14" s="70"/>
      <c r="I14" s="103">
        <v>33</v>
      </c>
      <c r="J14" s="102"/>
      <c r="K14" s="102">
        <v>34</v>
      </c>
      <c r="L14" s="69"/>
      <c r="M14" s="69"/>
      <c r="N14" s="69">
        <v>33</v>
      </c>
      <c r="O14" s="70"/>
      <c r="P14" s="101">
        <v>34</v>
      </c>
      <c r="Q14" s="69"/>
      <c r="R14" s="69">
        <v>33</v>
      </c>
      <c r="S14" s="69"/>
      <c r="T14" s="105" t="s">
        <v>36</v>
      </c>
      <c r="U14" s="105" t="s">
        <v>37</v>
      </c>
      <c r="V14" s="70">
        <v>34</v>
      </c>
      <c r="W14" s="101">
        <v>33</v>
      </c>
      <c r="X14" s="69"/>
      <c r="Y14" s="69">
        <v>34</v>
      </c>
      <c r="Z14" s="69"/>
      <c r="AA14" s="69"/>
      <c r="AB14" s="69"/>
      <c r="AC14" s="70"/>
      <c r="AD14" s="101"/>
      <c r="AE14" s="69"/>
      <c r="AF14" s="69">
        <v>34</v>
      </c>
      <c r="AG14" s="69">
        <v>33</v>
      </c>
      <c r="AH14" s="69"/>
      <c r="AI14" s="69"/>
      <c r="AJ14" s="70"/>
      <c r="AK14" s="136">
        <f t="shared" si="13"/>
        <v>0</v>
      </c>
      <c r="AL14" s="136">
        <f t="shared" si="14"/>
        <v>0</v>
      </c>
      <c r="AM14" s="136">
        <f t="shared" si="15"/>
        <v>6</v>
      </c>
      <c r="AN14" s="136">
        <f t="shared" si="16"/>
        <v>6</v>
      </c>
      <c r="AO14" s="136">
        <f t="shared" si="17"/>
        <v>0</v>
      </c>
      <c r="AP14" s="136">
        <f t="shared" si="19"/>
        <v>0</v>
      </c>
      <c r="AQ14" s="136">
        <f t="shared" si="20"/>
        <v>12</v>
      </c>
      <c r="AR14" s="136">
        <f t="shared" si="18"/>
        <v>2</v>
      </c>
      <c r="AS14" s="136"/>
    </row>
    <row r="15" spans="1:47" ht="15.75" customHeight="1">
      <c r="A15" s="66" t="s">
        <v>131</v>
      </c>
      <c r="B15" s="69">
        <v>36</v>
      </c>
      <c r="C15" s="69"/>
      <c r="D15" s="69"/>
      <c r="E15" s="69">
        <v>35</v>
      </c>
      <c r="F15" s="69"/>
      <c r="G15" s="69"/>
      <c r="H15" s="70"/>
      <c r="I15" s="103"/>
      <c r="J15" s="102">
        <v>35</v>
      </c>
      <c r="K15" s="102">
        <v>36</v>
      </c>
      <c r="L15" s="69"/>
      <c r="M15" s="69"/>
      <c r="N15" s="69"/>
      <c r="O15" s="70">
        <v>36</v>
      </c>
      <c r="P15" s="101">
        <v>36</v>
      </c>
      <c r="Q15" s="69"/>
      <c r="R15" s="69">
        <v>35</v>
      </c>
      <c r="S15" s="69"/>
      <c r="T15" s="105" t="s">
        <v>36</v>
      </c>
      <c r="U15" s="105" t="s">
        <v>37</v>
      </c>
      <c r="V15" s="70"/>
      <c r="W15" s="101"/>
      <c r="X15" s="69">
        <v>35</v>
      </c>
      <c r="Y15" s="69"/>
      <c r="Z15" s="69">
        <v>36</v>
      </c>
      <c r="AA15" s="69"/>
      <c r="AB15" s="69"/>
      <c r="AC15" s="70"/>
      <c r="AD15" s="101">
        <v>35</v>
      </c>
      <c r="AE15" s="69"/>
      <c r="AF15" s="69">
        <v>36</v>
      </c>
      <c r="AG15" s="69"/>
      <c r="AH15" s="69"/>
      <c r="AI15" s="69"/>
      <c r="AJ15" s="70">
        <v>35</v>
      </c>
      <c r="AK15" s="136">
        <f t="shared" si="13"/>
        <v>0</v>
      </c>
      <c r="AL15" s="136">
        <f t="shared" si="14"/>
        <v>0</v>
      </c>
      <c r="AM15" s="136">
        <f t="shared" si="15"/>
        <v>0</v>
      </c>
      <c r="AN15" s="136">
        <f t="shared" si="16"/>
        <v>0</v>
      </c>
      <c r="AO15" s="136">
        <f t="shared" si="17"/>
        <v>6</v>
      </c>
      <c r="AP15" s="136">
        <f t="shared" si="19"/>
        <v>6</v>
      </c>
      <c r="AQ15" s="136">
        <f t="shared" si="20"/>
        <v>12</v>
      </c>
      <c r="AR15" s="136">
        <f t="shared" si="18"/>
        <v>2</v>
      </c>
      <c r="AS15" s="136"/>
      <c r="AU15" s="58"/>
    </row>
    <row r="16" spans="1:47" ht="15.75" customHeight="1">
      <c r="A16" s="66" t="s">
        <v>132</v>
      </c>
      <c r="B16" s="69">
        <v>31</v>
      </c>
      <c r="C16" s="69">
        <v>34</v>
      </c>
      <c r="D16" s="69"/>
      <c r="E16" s="69"/>
      <c r="F16" s="69"/>
      <c r="G16" s="69"/>
      <c r="H16" s="70"/>
      <c r="I16" s="101">
        <v>31</v>
      </c>
      <c r="J16" s="69">
        <v>34</v>
      </c>
      <c r="K16" s="69"/>
      <c r="L16" s="69"/>
      <c r="M16" s="105" t="s">
        <v>36</v>
      </c>
      <c r="N16" s="105" t="s">
        <v>37</v>
      </c>
      <c r="O16" s="70"/>
      <c r="P16" s="101"/>
      <c r="Q16" s="69">
        <v>31</v>
      </c>
      <c r="R16" s="69"/>
      <c r="S16" s="69">
        <v>34</v>
      </c>
      <c r="T16" s="69"/>
      <c r="U16" s="69"/>
      <c r="V16" s="70"/>
      <c r="W16" s="101"/>
      <c r="X16" s="69"/>
      <c r="Y16" s="69"/>
      <c r="Z16" s="69">
        <v>31</v>
      </c>
      <c r="AA16" s="69"/>
      <c r="AB16" s="69"/>
      <c r="AC16" s="70">
        <v>34</v>
      </c>
      <c r="AD16" s="101">
        <v>34</v>
      </c>
      <c r="AE16" s="69">
        <v>31</v>
      </c>
      <c r="AF16" s="69"/>
      <c r="AG16" s="69"/>
      <c r="AH16" s="69"/>
      <c r="AI16" s="69"/>
      <c r="AJ16" s="70"/>
      <c r="AK16" s="136">
        <f t="shared" si="13"/>
        <v>5</v>
      </c>
      <c r="AL16" s="136">
        <f t="shared" si="14"/>
        <v>0</v>
      </c>
      <c r="AM16" s="136">
        <f t="shared" si="15"/>
        <v>0</v>
      </c>
      <c r="AN16" s="136">
        <f t="shared" si="16"/>
        <v>5</v>
      </c>
      <c r="AO16" s="136">
        <f t="shared" si="17"/>
        <v>0</v>
      </c>
      <c r="AP16" s="136">
        <f t="shared" si="19"/>
        <v>0</v>
      </c>
      <c r="AQ16" s="136">
        <f t="shared" si="20"/>
        <v>10</v>
      </c>
      <c r="AR16" s="136">
        <f t="shared" si="18"/>
        <v>2</v>
      </c>
      <c r="AS16" s="136"/>
      <c r="AU16" s="58"/>
    </row>
    <row r="17" spans="1:47" ht="15.75" customHeight="1">
      <c r="A17" s="66" t="s">
        <v>133</v>
      </c>
      <c r="B17" s="69"/>
      <c r="C17" s="69">
        <v>33</v>
      </c>
      <c r="D17" s="69">
        <v>32</v>
      </c>
      <c r="E17" s="69"/>
      <c r="F17" s="69"/>
      <c r="G17" s="69"/>
      <c r="H17" s="70"/>
      <c r="I17" s="101"/>
      <c r="J17" s="69">
        <v>33</v>
      </c>
      <c r="K17" s="106"/>
      <c r="L17" s="69">
        <v>32</v>
      </c>
      <c r="M17" s="105" t="s">
        <v>36</v>
      </c>
      <c r="N17" s="105" t="s">
        <v>37</v>
      </c>
      <c r="O17" s="70"/>
      <c r="P17" s="101"/>
      <c r="Q17" s="69">
        <v>33</v>
      </c>
      <c r="R17" s="69"/>
      <c r="S17" s="69"/>
      <c r="T17" s="69"/>
      <c r="U17" s="69">
        <v>32</v>
      </c>
      <c r="V17" s="70"/>
      <c r="W17" s="101"/>
      <c r="X17" s="69">
        <v>32</v>
      </c>
      <c r="Y17" s="106"/>
      <c r="Z17" s="69"/>
      <c r="AA17" s="69"/>
      <c r="AB17" s="69">
        <v>33</v>
      </c>
      <c r="AC17" s="70"/>
      <c r="AD17" s="101"/>
      <c r="AE17" s="69">
        <v>33</v>
      </c>
      <c r="AF17" s="69"/>
      <c r="AG17" s="69">
        <v>32</v>
      </c>
      <c r="AH17" s="69"/>
      <c r="AI17" s="69"/>
      <c r="AJ17" s="70"/>
      <c r="AK17" s="136">
        <f t="shared" si="13"/>
        <v>0</v>
      </c>
      <c r="AL17" s="136">
        <f t="shared" si="14"/>
        <v>5</v>
      </c>
      <c r="AM17" s="136">
        <f t="shared" si="15"/>
        <v>5</v>
      </c>
      <c r="AN17" s="136">
        <f t="shared" si="16"/>
        <v>0</v>
      </c>
      <c r="AO17" s="136">
        <f t="shared" si="17"/>
        <v>0</v>
      </c>
      <c r="AP17" s="136">
        <f t="shared" si="19"/>
        <v>0</v>
      </c>
      <c r="AQ17" s="136">
        <f t="shared" si="20"/>
        <v>10</v>
      </c>
      <c r="AR17" s="136">
        <f t="shared" si="18"/>
        <v>2</v>
      </c>
      <c r="AS17" s="136"/>
      <c r="AU17" s="58"/>
    </row>
    <row r="18" spans="1:47" ht="15.75" customHeight="1">
      <c r="A18" s="66" t="s">
        <v>134</v>
      </c>
      <c r="B18" s="69"/>
      <c r="C18" s="69">
        <v>36</v>
      </c>
      <c r="D18" s="69">
        <v>35</v>
      </c>
      <c r="E18" s="69"/>
      <c r="F18" s="69"/>
      <c r="G18" s="69"/>
      <c r="H18" s="70"/>
      <c r="I18" s="101">
        <v>36</v>
      </c>
      <c r="J18" s="69"/>
      <c r="K18" s="69"/>
      <c r="L18" s="102">
        <v>35</v>
      </c>
      <c r="M18" s="105" t="s">
        <v>36</v>
      </c>
      <c r="N18" s="105" t="s">
        <v>37</v>
      </c>
      <c r="O18" s="70"/>
      <c r="P18" s="101">
        <v>35</v>
      </c>
      <c r="Q18" s="69"/>
      <c r="R18" s="69"/>
      <c r="S18" s="69"/>
      <c r="T18" s="69"/>
      <c r="U18" s="69">
        <v>36</v>
      </c>
      <c r="V18" s="70"/>
      <c r="W18" s="101">
        <v>36</v>
      </c>
      <c r="X18" s="69"/>
      <c r="Y18" s="69">
        <v>35</v>
      </c>
      <c r="Z18" s="69"/>
      <c r="AA18" s="69"/>
      <c r="AB18" s="69"/>
      <c r="AC18" s="70"/>
      <c r="AD18" s="101"/>
      <c r="AE18" s="69"/>
      <c r="AF18" s="69"/>
      <c r="AG18" s="69">
        <v>36</v>
      </c>
      <c r="AH18" s="69"/>
      <c r="AI18" s="69">
        <v>35</v>
      </c>
      <c r="AJ18" s="70"/>
      <c r="AK18" s="136">
        <f t="shared" si="13"/>
        <v>0</v>
      </c>
      <c r="AL18" s="136">
        <f t="shared" si="14"/>
        <v>0</v>
      </c>
      <c r="AM18" s="136">
        <f t="shared" si="15"/>
        <v>0</v>
      </c>
      <c r="AN18" s="136">
        <f t="shared" si="16"/>
        <v>0</v>
      </c>
      <c r="AO18" s="136">
        <f t="shared" si="17"/>
        <v>5</v>
      </c>
      <c r="AP18" s="136">
        <f t="shared" si="19"/>
        <v>5</v>
      </c>
      <c r="AQ18" s="136">
        <f t="shared" si="20"/>
        <v>10</v>
      </c>
      <c r="AR18" s="136">
        <f t="shared" si="18"/>
        <v>2</v>
      </c>
      <c r="AS18" s="136"/>
      <c r="AU18" s="58"/>
    </row>
    <row r="19" spans="1:47" ht="15.75" customHeight="1">
      <c r="A19" s="66" t="s">
        <v>135</v>
      </c>
      <c r="B19" s="69"/>
      <c r="C19" s="69">
        <v>35</v>
      </c>
      <c r="D19" s="69"/>
      <c r="E19" s="69"/>
      <c r="F19" s="69">
        <v>31</v>
      </c>
      <c r="G19" s="69"/>
      <c r="H19" s="70"/>
      <c r="I19" s="101"/>
      <c r="J19" s="69">
        <v>31</v>
      </c>
      <c r="K19" s="69"/>
      <c r="L19" s="69"/>
      <c r="M19" s="105"/>
      <c r="N19" s="105">
        <v>36</v>
      </c>
      <c r="O19" s="70"/>
      <c r="P19" s="101"/>
      <c r="Q19" s="69">
        <v>35</v>
      </c>
      <c r="R19" s="69"/>
      <c r="S19" s="69">
        <v>36</v>
      </c>
      <c r="T19" s="105" t="s">
        <v>36</v>
      </c>
      <c r="U19" s="105" t="s">
        <v>37</v>
      </c>
      <c r="V19" s="70"/>
      <c r="W19" s="101"/>
      <c r="X19" s="69"/>
      <c r="Y19" s="69"/>
      <c r="Z19" s="69">
        <v>35</v>
      </c>
      <c r="AA19" s="69"/>
      <c r="AB19" s="69">
        <v>31</v>
      </c>
      <c r="AC19" s="70">
        <v>36</v>
      </c>
      <c r="AD19" s="101"/>
      <c r="AE19" s="69">
        <v>35</v>
      </c>
      <c r="AF19" s="69"/>
      <c r="AG19" s="69"/>
      <c r="AH19" s="69">
        <v>31</v>
      </c>
      <c r="AI19" s="69">
        <v>36</v>
      </c>
      <c r="AJ19" s="70"/>
      <c r="AK19" s="136">
        <f t="shared" si="13"/>
        <v>4</v>
      </c>
      <c r="AL19" s="136">
        <f t="shared" si="14"/>
        <v>0</v>
      </c>
      <c r="AM19" s="136">
        <f t="shared" si="15"/>
        <v>0</v>
      </c>
      <c r="AN19" s="136">
        <f t="shared" si="16"/>
        <v>0</v>
      </c>
      <c r="AO19" s="136">
        <f t="shared" si="17"/>
        <v>4</v>
      </c>
      <c r="AP19" s="136">
        <f t="shared" si="19"/>
        <v>4</v>
      </c>
      <c r="AQ19" s="136">
        <f t="shared" si="20"/>
        <v>12</v>
      </c>
      <c r="AR19" s="136">
        <f t="shared" si="18"/>
        <v>2</v>
      </c>
      <c r="AS19" s="136"/>
      <c r="AU19" s="58"/>
    </row>
    <row r="20" spans="1:45" ht="15" customHeight="1">
      <c r="A20" s="66" t="s">
        <v>136</v>
      </c>
      <c r="B20" s="69"/>
      <c r="C20" s="69"/>
      <c r="D20" s="69"/>
      <c r="E20" s="69"/>
      <c r="F20" s="69"/>
      <c r="G20" s="69">
        <v>32</v>
      </c>
      <c r="H20" s="70"/>
      <c r="I20" s="101"/>
      <c r="J20" s="69"/>
      <c r="K20" s="69"/>
      <c r="L20" s="69"/>
      <c r="M20" s="69">
        <v>33</v>
      </c>
      <c r="N20" s="69"/>
      <c r="O20" s="70"/>
      <c r="P20" s="101"/>
      <c r="Q20" s="69">
        <v>32</v>
      </c>
      <c r="R20" s="69"/>
      <c r="S20" s="69">
        <v>33</v>
      </c>
      <c r="T20" s="105" t="s">
        <v>36</v>
      </c>
      <c r="U20" s="105" t="s">
        <v>37</v>
      </c>
      <c r="V20" s="70"/>
      <c r="W20" s="101"/>
      <c r="X20" s="69">
        <v>33</v>
      </c>
      <c r="Y20" s="69"/>
      <c r="Z20" s="106">
        <v>32</v>
      </c>
      <c r="AA20" s="69"/>
      <c r="AB20" s="69"/>
      <c r="AC20" s="70"/>
      <c r="AD20" s="101"/>
      <c r="AE20" s="69"/>
      <c r="AF20" s="69"/>
      <c r="AG20" s="69"/>
      <c r="AH20" s="69">
        <v>32</v>
      </c>
      <c r="AI20" s="69">
        <v>33</v>
      </c>
      <c r="AJ20" s="70"/>
      <c r="AK20" s="136">
        <f t="shared" si="13"/>
        <v>0</v>
      </c>
      <c r="AL20" s="136">
        <f t="shared" si="14"/>
        <v>4</v>
      </c>
      <c r="AM20" s="136">
        <f t="shared" si="15"/>
        <v>4</v>
      </c>
      <c r="AN20" s="136">
        <f t="shared" si="16"/>
        <v>0</v>
      </c>
      <c r="AO20" s="136">
        <f t="shared" si="17"/>
        <v>0</v>
      </c>
      <c r="AP20" s="136">
        <f t="shared" si="19"/>
        <v>0</v>
      </c>
      <c r="AQ20" s="136">
        <f t="shared" si="20"/>
        <v>8</v>
      </c>
      <c r="AR20" s="136">
        <f t="shared" si="18"/>
        <v>2</v>
      </c>
      <c r="AS20" s="136"/>
    </row>
    <row r="21" spans="1:45" s="58" customFormat="1" ht="15.75" customHeight="1">
      <c r="A21" s="74" t="s">
        <v>101</v>
      </c>
      <c r="B21" s="69"/>
      <c r="C21" s="69"/>
      <c r="D21" s="69"/>
      <c r="E21" s="69"/>
      <c r="F21" s="69"/>
      <c r="G21" s="69"/>
      <c r="H21" s="70"/>
      <c r="I21" s="101"/>
      <c r="J21" s="69"/>
      <c r="K21" s="69"/>
      <c r="L21" s="69">
        <v>34</v>
      </c>
      <c r="M21" s="69"/>
      <c r="N21" s="69"/>
      <c r="O21" s="70"/>
      <c r="P21" s="101"/>
      <c r="Q21" s="69">
        <v>34</v>
      </c>
      <c r="R21" s="69"/>
      <c r="S21" s="69"/>
      <c r="T21" s="105" t="s">
        <v>36</v>
      </c>
      <c r="U21" s="105" t="s">
        <v>37</v>
      </c>
      <c r="V21" s="70"/>
      <c r="W21" s="101"/>
      <c r="X21" s="69"/>
      <c r="Y21" s="69"/>
      <c r="Z21" s="69"/>
      <c r="AA21" s="69">
        <v>34</v>
      </c>
      <c r="AB21" s="69"/>
      <c r="AC21" s="70"/>
      <c r="AD21" s="101"/>
      <c r="AE21" s="69">
        <v>34</v>
      </c>
      <c r="AF21" s="69"/>
      <c r="AG21" s="69"/>
      <c r="AH21" s="77"/>
      <c r="AI21" s="69"/>
      <c r="AJ21" s="70"/>
      <c r="AK21" s="136">
        <f t="shared" si="13"/>
        <v>0</v>
      </c>
      <c r="AL21" s="136">
        <f t="shared" si="14"/>
        <v>0</v>
      </c>
      <c r="AM21" s="136">
        <f t="shared" si="15"/>
        <v>0</v>
      </c>
      <c r="AN21" s="136">
        <f t="shared" si="16"/>
        <v>4</v>
      </c>
      <c r="AO21" s="136">
        <f t="shared" si="17"/>
        <v>0</v>
      </c>
      <c r="AP21" s="136">
        <f t="shared" si="19"/>
        <v>0</v>
      </c>
      <c r="AQ21" s="136">
        <f t="shared" si="20"/>
        <v>4</v>
      </c>
      <c r="AR21" s="136">
        <f t="shared" si="18"/>
        <v>1</v>
      </c>
      <c r="AS21" s="136"/>
    </row>
    <row r="22" spans="1:45" s="58" customFormat="1" ht="15.75" customHeight="1">
      <c r="A22" s="74" t="s">
        <v>137</v>
      </c>
      <c r="B22" s="69"/>
      <c r="C22" s="69">
        <v>32</v>
      </c>
      <c r="D22" s="69"/>
      <c r="E22" s="69"/>
      <c r="F22" s="69"/>
      <c r="G22" s="69"/>
      <c r="H22" s="70"/>
      <c r="I22" s="101"/>
      <c r="J22" s="106"/>
      <c r="K22" s="69"/>
      <c r="L22" s="69"/>
      <c r="M22" s="69">
        <v>32</v>
      </c>
      <c r="N22" s="69">
        <v>31</v>
      </c>
      <c r="O22" s="70"/>
      <c r="P22" s="101"/>
      <c r="Q22" s="69"/>
      <c r="R22" s="69">
        <v>32</v>
      </c>
      <c r="S22" s="69">
        <v>31</v>
      </c>
      <c r="T22" s="105" t="s">
        <v>36</v>
      </c>
      <c r="U22" s="105" t="s">
        <v>37</v>
      </c>
      <c r="V22" s="70"/>
      <c r="W22" s="101"/>
      <c r="X22" s="69"/>
      <c r="Y22" s="69"/>
      <c r="Z22" s="69"/>
      <c r="AA22" s="69">
        <v>31</v>
      </c>
      <c r="AB22" s="69"/>
      <c r="AC22" s="70"/>
      <c r="AD22" s="101"/>
      <c r="AE22" s="69">
        <v>32</v>
      </c>
      <c r="AF22" s="69">
        <v>31</v>
      </c>
      <c r="AG22" s="69"/>
      <c r="AH22" s="69"/>
      <c r="AI22" s="69"/>
      <c r="AJ22" s="70"/>
      <c r="AK22" s="136">
        <f t="shared" si="13"/>
        <v>4</v>
      </c>
      <c r="AL22" s="136">
        <f t="shared" si="14"/>
        <v>4</v>
      </c>
      <c r="AM22" s="136">
        <f t="shared" si="15"/>
        <v>0</v>
      </c>
      <c r="AN22" s="136">
        <f t="shared" si="16"/>
        <v>0</v>
      </c>
      <c r="AO22" s="136">
        <f t="shared" si="17"/>
        <v>0</v>
      </c>
      <c r="AP22" s="136">
        <f t="shared" si="19"/>
        <v>0</v>
      </c>
      <c r="AQ22" s="136">
        <f t="shared" si="20"/>
        <v>8</v>
      </c>
      <c r="AR22" s="136">
        <f t="shared" si="18"/>
        <v>1</v>
      </c>
      <c r="AS22" s="136"/>
    </row>
    <row r="23" spans="1:45" s="58" customFormat="1" ht="15.75" customHeight="1">
      <c r="A23" s="74" t="s">
        <v>138</v>
      </c>
      <c r="B23" s="69"/>
      <c r="C23" s="69"/>
      <c r="D23" s="69"/>
      <c r="E23" s="69"/>
      <c r="F23" s="69">
        <v>33</v>
      </c>
      <c r="G23" s="69"/>
      <c r="H23" s="70"/>
      <c r="I23" s="101"/>
      <c r="J23" s="69"/>
      <c r="K23" s="69"/>
      <c r="L23" s="69"/>
      <c r="M23" s="69"/>
      <c r="N23" s="69"/>
      <c r="O23" s="70"/>
      <c r="P23" s="101"/>
      <c r="Q23" s="69"/>
      <c r="R23" s="69"/>
      <c r="S23" s="69"/>
      <c r="T23" s="105" t="s">
        <v>36</v>
      </c>
      <c r="U23" s="105" t="s">
        <v>37</v>
      </c>
      <c r="V23" s="70">
        <v>33</v>
      </c>
      <c r="W23" s="101"/>
      <c r="X23" s="69"/>
      <c r="Y23" s="69">
        <v>33</v>
      </c>
      <c r="Z23" s="106"/>
      <c r="AA23" s="69"/>
      <c r="AB23" s="69"/>
      <c r="AC23" s="70"/>
      <c r="AD23" s="101"/>
      <c r="AE23" s="69"/>
      <c r="AF23" s="69"/>
      <c r="AG23" s="69"/>
      <c r="AH23" s="69">
        <v>33</v>
      </c>
      <c r="AI23" s="69"/>
      <c r="AJ23" s="70"/>
      <c r="AK23" s="136">
        <f t="shared" si="13"/>
        <v>0</v>
      </c>
      <c r="AL23" s="136">
        <f t="shared" si="14"/>
        <v>0</v>
      </c>
      <c r="AM23" s="136">
        <f t="shared" si="15"/>
        <v>4</v>
      </c>
      <c r="AN23" s="136">
        <f t="shared" si="16"/>
        <v>0</v>
      </c>
      <c r="AO23" s="136">
        <f t="shared" si="17"/>
        <v>0</v>
      </c>
      <c r="AP23" s="136">
        <f t="shared" si="19"/>
        <v>0</v>
      </c>
      <c r="AQ23" s="136">
        <f t="shared" si="20"/>
        <v>4</v>
      </c>
      <c r="AR23" s="136">
        <f t="shared" si="18"/>
        <v>0</v>
      </c>
      <c r="AS23" s="136"/>
    </row>
    <row r="24" spans="1:45" s="58" customFormat="1" ht="15.75" customHeight="1">
      <c r="A24" s="74" t="s">
        <v>139</v>
      </c>
      <c r="B24" s="69"/>
      <c r="C24" s="69"/>
      <c r="D24" s="69"/>
      <c r="E24" s="69">
        <v>34</v>
      </c>
      <c r="F24" s="69"/>
      <c r="G24" s="69"/>
      <c r="H24" s="70"/>
      <c r="I24" s="101"/>
      <c r="J24" s="69"/>
      <c r="K24" s="69"/>
      <c r="L24" s="69"/>
      <c r="M24" s="69">
        <v>34</v>
      </c>
      <c r="N24" s="69"/>
      <c r="O24" s="70"/>
      <c r="P24" s="101"/>
      <c r="Q24" s="69"/>
      <c r="R24" s="69"/>
      <c r="S24" s="69"/>
      <c r="T24" s="105" t="s">
        <v>36</v>
      </c>
      <c r="U24" s="105" t="s">
        <v>37</v>
      </c>
      <c r="V24" s="70"/>
      <c r="W24" s="101"/>
      <c r="X24" s="69"/>
      <c r="Y24" s="69"/>
      <c r="Z24" s="69">
        <v>34</v>
      </c>
      <c r="AA24" s="69"/>
      <c r="AB24" s="69"/>
      <c r="AC24" s="70"/>
      <c r="AD24" s="101"/>
      <c r="AE24" s="69"/>
      <c r="AF24" s="69"/>
      <c r="AG24" s="69">
        <v>34</v>
      </c>
      <c r="AH24" s="69"/>
      <c r="AI24" s="69"/>
      <c r="AJ24" s="70"/>
      <c r="AK24" s="136">
        <f aca="true" t="shared" si="22" ref="AK24:AK35">_xlfn.COUNTIFS(B24:AJ24,"31")</f>
        <v>0</v>
      </c>
      <c r="AL24" s="136">
        <f aca="true" t="shared" si="23" ref="AL24:AL35">_xlfn.COUNTIFS(B24:AJ24,"32")</f>
        <v>0</v>
      </c>
      <c r="AM24" s="136">
        <f aca="true" t="shared" si="24" ref="AM24:AM35">_xlfn.COUNTIFS(B24:AJ24,"33")</f>
        <v>0</v>
      </c>
      <c r="AN24" s="136">
        <f aca="true" t="shared" si="25" ref="AN24:AN35">_xlfn.COUNTIFS(B24:AJ24,"34")</f>
        <v>4</v>
      </c>
      <c r="AO24" s="136">
        <f t="shared" si="17"/>
        <v>0</v>
      </c>
      <c r="AP24" s="136">
        <f t="shared" si="19"/>
        <v>0</v>
      </c>
      <c r="AQ24" s="136">
        <f t="shared" si="20"/>
        <v>4</v>
      </c>
      <c r="AR24" s="136">
        <f aca="true" t="shared" si="26" ref="AR24:AR35">COUNTA(E24,L24,S24,Z24,AG24)</f>
        <v>3</v>
      </c>
      <c r="AS24" s="136"/>
    </row>
    <row r="25" spans="1:45" s="58" customFormat="1" ht="15.75" customHeight="1">
      <c r="A25" s="74" t="s">
        <v>140</v>
      </c>
      <c r="B25" s="69"/>
      <c r="C25" s="69"/>
      <c r="D25" s="69"/>
      <c r="E25" s="75"/>
      <c r="F25" s="69">
        <v>36</v>
      </c>
      <c r="G25" s="69">
        <v>35</v>
      </c>
      <c r="H25" s="70"/>
      <c r="I25" s="101"/>
      <c r="J25" s="69"/>
      <c r="K25" s="69">
        <v>35</v>
      </c>
      <c r="L25" s="75"/>
      <c r="M25" s="69"/>
      <c r="N25" s="69"/>
      <c r="O25" s="70"/>
      <c r="P25" s="101"/>
      <c r="Q25" s="69">
        <v>36</v>
      </c>
      <c r="R25" s="69"/>
      <c r="S25" s="75"/>
      <c r="T25" s="69" t="s">
        <v>36</v>
      </c>
      <c r="U25" s="69" t="s">
        <v>37</v>
      </c>
      <c r="V25" s="70">
        <v>35</v>
      </c>
      <c r="W25" s="101"/>
      <c r="X25" s="69"/>
      <c r="Y25" s="69"/>
      <c r="Z25" s="75"/>
      <c r="AA25" s="69">
        <v>35</v>
      </c>
      <c r="AB25" s="69">
        <v>36</v>
      </c>
      <c r="AC25" s="70"/>
      <c r="AD25" s="101"/>
      <c r="AE25" s="69"/>
      <c r="AF25" s="69"/>
      <c r="AG25" s="75"/>
      <c r="AH25" s="75">
        <v>36</v>
      </c>
      <c r="AI25" s="69"/>
      <c r="AJ25" s="70"/>
      <c r="AK25" s="136">
        <f t="shared" si="22"/>
        <v>0</v>
      </c>
      <c r="AL25" s="136">
        <f t="shared" si="23"/>
        <v>0</v>
      </c>
      <c r="AM25" s="136">
        <f t="shared" si="24"/>
        <v>0</v>
      </c>
      <c r="AN25" s="136">
        <f t="shared" si="25"/>
        <v>0</v>
      </c>
      <c r="AO25" s="136">
        <f t="shared" si="17"/>
        <v>4</v>
      </c>
      <c r="AP25" s="136">
        <f t="shared" si="19"/>
        <v>4</v>
      </c>
      <c r="AQ25" s="136">
        <f t="shared" si="20"/>
        <v>8</v>
      </c>
      <c r="AR25" s="136">
        <f t="shared" si="26"/>
        <v>0</v>
      </c>
      <c r="AS25" s="136"/>
    </row>
    <row r="26" spans="1:45" s="58" customFormat="1" ht="15.75" customHeight="1">
      <c r="A26" s="74" t="s">
        <v>141</v>
      </c>
      <c r="B26" s="69"/>
      <c r="C26" s="69"/>
      <c r="D26" s="69"/>
      <c r="E26" s="69"/>
      <c r="F26" s="69"/>
      <c r="G26" s="69">
        <v>33</v>
      </c>
      <c r="H26" s="70"/>
      <c r="I26" s="101">
        <v>32</v>
      </c>
      <c r="J26" s="69"/>
      <c r="K26" s="69"/>
      <c r="L26" s="69"/>
      <c r="M26" s="69">
        <v>31</v>
      </c>
      <c r="N26" s="69"/>
      <c r="O26" s="70">
        <v>34</v>
      </c>
      <c r="P26" s="101"/>
      <c r="Q26" s="69"/>
      <c r="R26" s="69"/>
      <c r="S26" s="69"/>
      <c r="T26" s="69" t="s">
        <v>36</v>
      </c>
      <c r="U26" s="69" t="s">
        <v>37</v>
      </c>
      <c r="V26" s="70"/>
      <c r="W26" s="101"/>
      <c r="X26" s="69">
        <v>31</v>
      </c>
      <c r="Y26" s="69"/>
      <c r="Z26" s="69"/>
      <c r="AA26" s="69"/>
      <c r="AB26" s="69">
        <v>34</v>
      </c>
      <c r="AC26" s="70"/>
      <c r="AD26" s="101"/>
      <c r="AE26" s="69"/>
      <c r="AF26" s="69">
        <v>33</v>
      </c>
      <c r="AG26" s="69"/>
      <c r="AH26" s="69"/>
      <c r="AI26" s="69"/>
      <c r="AJ26" s="70">
        <v>32</v>
      </c>
      <c r="AK26" s="136">
        <f t="shared" si="22"/>
        <v>2</v>
      </c>
      <c r="AL26" s="136">
        <f t="shared" si="23"/>
        <v>2</v>
      </c>
      <c r="AM26" s="136">
        <f t="shared" si="24"/>
        <v>2</v>
      </c>
      <c r="AN26" s="136">
        <f t="shared" si="25"/>
        <v>2</v>
      </c>
      <c r="AO26" s="136">
        <f t="shared" si="17"/>
        <v>0</v>
      </c>
      <c r="AP26" s="136">
        <f t="shared" si="19"/>
        <v>0</v>
      </c>
      <c r="AQ26" s="136">
        <f t="shared" si="20"/>
        <v>8</v>
      </c>
      <c r="AR26" s="136">
        <f t="shared" si="26"/>
        <v>0</v>
      </c>
      <c r="AS26" s="136"/>
    </row>
    <row r="27" spans="1:45" s="58" customFormat="1" ht="15.75" customHeight="1">
      <c r="A27" s="76" t="s">
        <v>142</v>
      </c>
      <c r="B27" s="69"/>
      <c r="C27" s="69"/>
      <c r="D27" s="69"/>
      <c r="E27" s="69"/>
      <c r="F27" s="69"/>
      <c r="G27" s="69"/>
      <c r="H27" s="70"/>
      <c r="I27" s="101"/>
      <c r="J27" s="69"/>
      <c r="K27" s="69"/>
      <c r="L27" s="69"/>
      <c r="M27" s="69">
        <v>36</v>
      </c>
      <c r="N27" s="69"/>
      <c r="O27" s="70"/>
      <c r="P27" s="101"/>
      <c r="Q27" s="69"/>
      <c r="R27" s="69"/>
      <c r="S27" s="69"/>
      <c r="T27" s="79"/>
      <c r="U27" s="79">
        <v>35</v>
      </c>
      <c r="V27" s="70"/>
      <c r="W27" s="101"/>
      <c r="X27" s="69"/>
      <c r="Y27" s="69"/>
      <c r="Z27" s="69"/>
      <c r="AA27" s="69">
        <v>36</v>
      </c>
      <c r="AB27" s="69"/>
      <c r="AC27" s="70"/>
      <c r="AD27" s="101"/>
      <c r="AE27" s="69"/>
      <c r="AF27" s="69"/>
      <c r="AG27" s="69">
        <v>35</v>
      </c>
      <c r="AH27" s="105" t="s">
        <v>36</v>
      </c>
      <c r="AI27" s="105" t="s">
        <v>37</v>
      </c>
      <c r="AJ27" s="70"/>
      <c r="AK27" s="136">
        <f t="shared" si="22"/>
        <v>0</v>
      </c>
      <c r="AL27" s="136">
        <f t="shared" si="23"/>
        <v>0</v>
      </c>
      <c r="AM27" s="136">
        <f t="shared" si="24"/>
        <v>0</v>
      </c>
      <c r="AN27" s="136">
        <f t="shared" si="25"/>
        <v>0</v>
      </c>
      <c r="AO27" s="136">
        <f t="shared" si="17"/>
        <v>2</v>
      </c>
      <c r="AP27" s="136">
        <f t="shared" si="19"/>
        <v>2</v>
      </c>
      <c r="AQ27" s="136">
        <f t="shared" si="20"/>
        <v>4</v>
      </c>
      <c r="AR27" s="136">
        <f t="shared" si="26"/>
        <v>1</v>
      </c>
      <c r="AS27" s="136"/>
    </row>
    <row r="28" spans="1:45" ht="15.75" customHeight="1">
      <c r="A28" s="76" t="s">
        <v>103</v>
      </c>
      <c r="B28" s="69"/>
      <c r="C28" s="69">
        <v>31</v>
      </c>
      <c r="D28" s="69"/>
      <c r="E28" s="69"/>
      <c r="F28" s="69"/>
      <c r="G28" s="69"/>
      <c r="H28" s="70"/>
      <c r="I28" s="101"/>
      <c r="J28" s="69"/>
      <c r="K28" s="69"/>
      <c r="L28" s="69"/>
      <c r="M28" s="69"/>
      <c r="N28" s="69"/>
      <c r="O28" s="70">
        <v>32</v>
      </c>
      <c r="P28" s="101"/>
      <c r="Q28" s="69"/>
      <c r="R28" s="69"/>
      <c r="S28" s="69"/>
      <c r="T28" s="69"/>
      <c r="U28" s="69">
        <v>31</v>
      </c>
      <c r="V28" s="70"/>
      <c r="W28" s="101"/>
      <c r="X28" s="69"/>
      <c r="Y28" s="69"/>
      <c r="Z28" s="69"/>
      <c r="AA28" s="69"/>
      <c r="AB28" s="69"/>
      <c r="AC28" s="70">
        <v>32</v>
      </c>
      <c r="AD28" s="101"/>
      <c r="AE28" s="69"/>
      <c r="AF28" s="69"/>
      <c r="AG28" s="69"/>
      <c r="AH28" s="105" t="s">
        <v>36</v>
      </c>
      <c r="AI28" s="105" t="s">
        <v>37</v>
      </c>
      <c r="AJ28" s="70"/>
      <c r="AK28" s="136">
        <f t="shared" si="22"/>
        <v>2</v>
      </c>
      <c r="AL28" s="136">
        <f t="shared" si="23"/>
        <v>2</v>
      </c>
      <c r="AM28" s="136">
        <f t="shared" si="24"/>
        <v>0</v>
      </c>
      <c r="AN28" s="136">
        <f t="shared" si="25"/>
        <v>0</v>
      </c>
      <c r="AO28" s="136">
        <f t="shared" si="17"/>
        <v>0</v>
      </c>
      <c r="AP28" s="136">
        <f t="shared" si="19"/>
        <v>0</v>
      </c>
      <c r="AQ28" s="136">
        <f t="shared" si="20"/>
        <v>4</v>
      </c>
      <c r="AR28" s="136">
        <f t="shared" si="26"/>
        <v>0</v>
      </c>
      <c r="AS28" s="136"/>
    </row>
    <row r="29" spans="1:45" s="58" customFormat="1" ht="15.75" customHeight="1">
      <c r="A29" s="76" t="s">
        <v>102</v>
      </c>
      <c r="B29" s="69"/>
      <c r="C29" s="69"/>
      <c r="D29" s="69"/>
      <c r="E29" s="69"/>
      <c r="F29" s="69"/>
      <c r="G29" s="69"/>
      <c r="H29" s="70"/>
      <c r="I29" s="101"/>
      <c r="J29" s="79"/>
      <c r="K29" s="69">
        <v>33</v>
      </c>
      <c r="L29" s="69"/>
      <c r="M29" s="69"/>
      <c r="N29" s="69">
        <v>34</v>
      </c>
      <c r="O29" s="70"/>
      <c r="P29" s="101"/>
      <c r="Q29" s="69"/>
      <c r="R29" s="69"/>
      <c r="S29" s="69"/>
      <c r="T29" s="69"/>
      <c r="U29" s="77"/>
      <c r="V29" s="70"/>
      <c r="W29" s="101"/>
      <c r="X29" s="69">
        <v>34</v>
      </c>
      <c r="Y29" s="69"/>
      <c r="Z29" s="69"/>
      <c r="AA29" s="69"/>
      <c r="AB29" s="69"/>
      <c r="AC29" s="70"/>
      <c r="AD29" s="101"/>
      <c r="AE29" s="69"/>
      <c r="AF29" s="69"/>
      <c r="AG29" s="69"/>
      <c r="AH29" s="105" t="s">
        <v>36</v>
      </c>
      <c r="AI29" s="105" t="s">
        <v>37</v>
      </c>
      <c r="AJ29" s="70">
        <v>33</v>
      </c>
      <c r="AK29" s="136">
        <f t="shared" si="22"/>
        <v>0</v>
      </c>
      <c r="AL29" s="136">
        <f t="shared" si="23"/>
        <v>0</v>
      </c>
      <c r="AM29" s="136">
        <f t="shared" si="24"/>
        <v>2</v>
      </c>
      <c r="AN29" s="136">
        <f t="shared" si="25"/>
        <v>2</v>
      </c>
      <c r="AO29" s="136">
        <f t="shared" si="17"/>
        <v>0</v>
      </c>
      <c r="AP29" s="136">
        <f t="shared" si="19"/>
        <v>0</v>
      </c>
      <c r="AQ29" s="136">
        <f t="shared" si="20"/>
        <v>4</v>
      </c>
      <c r="AR29" s="136">
        <f t="shared" si="26"/>
        <v>0</v>
      </c>
      <c r="AS29" s="136"/>
    </row>
    <row r="30" spans="1:45" s="58" customFormat="1" ht="15" customHeight="1">
      <c r="A30" s="74" t="s">
        <v>53</v>
      </c>
      <c r="B30" s="69"/>
      <c r="C30" s="69"/>
      <c r="D30" s="69"/>
      <c r="E30" s="69"/>
      <c r="F30" s="69"/>
      <c r="G30" s="69"/>
      <c r="H30" s="70"/>
      <c r="I30" s="101"/>
      <c r="J30" s="69"/>
      <c r="K30" s="69"/>
      <c r="L30" s="69"/>
      <c r="M30" s="69">
        <v>35</v>
      </c>
      <c r="N30" s="69"/>
      <c r="O30" s="70"/>
      <c r="P30" s="101"/>
      <c r="Q30" s="69"/>
      <c r="R30" s="69"/>
      <c r="S30" s="69"/>
      <c r="T30" s="69">
        <v>36</v>
      </c>
      <c r="U30" s="69"/>
      <c r="V30" s="70"/>
      <c r="W30" s="101"/>
      <c r="X30" s="69"/>
      <c r="Y30" s="69"/>
      <c r="Z30" s="69"/>
      <c r="AA30" s="69"/>
      <c r="AB30" s="69"/>
      <c r="AC30" s="70">
        <v>35</v>
      </c>
      <c r="AD30" s="101"/>
      <c r="AE30" s="69">
        <v>36</v>
      </c>
      <c r="AF30" s="69"/>
      <c r="AG30" s="69"/>
      <c r="AH30" s="105" t="s">
        <v>36</v>
      </c>
      <c r="AI30" s="105" t="s">
        <v>37</v>
      </c>
      <c r="AJ30" s="70"/>
      <c r="AK30" s="136">
        <f t="shared" si="22"/>
        <v>0</v>
      </c>
      <c r="AL30" s="136">
        <f t="shared" si="23"/>
        <v>0</v>
      </c>
      <c r="AM30" s="136">
        <f t="shared" si="24"/>
        <v>0</v>
      </c>
      <c r="AN30" s="136">
        <f t="shared" si="25"/>
        <v>0</v>
      </c>
      <c r="AO30" s="136">
        <f t="shared" si="17"/>
        <v>2</v>
      </c>
      <c r="AP30" s="136">
        <f t="shared" si="19"/>
        <v>2</v>
      </c>
      <c r="AQ30" s="136">
        <f t="shared" si="20"/>
        <v>4</v>
      </c>
      <c r="AR30" s="136">
        <f t="shared" si="26"/>
        <v>0</v>
      </c>
      <c r="AS30" s="136"/>
    </row>
    <row r="31" spans="1:45" s="58" customFormat="1" ht="15.75" customHeight="1">
      <c r="A31" s="74" t="s">
        <v>107</v>
      </c>
      <c r="B31" s="69"/>
      <c r="C31" s="69"/>
      <c r="D31" s="69"/>
      <c r="E31" s="69"/>
      <c r="F31" s="69"/>
      <c r="G31" s="69">
        <v>31</v>
      </c>
      <c r="H31" s="70"/>
      <c r="I31" s="101"/>
      <c r="J31" s="69"/>
      <c r="K31" s="69"/>
      <c r="L31" s="69"/>
      <c r="M31" s="69"/>
      <c r="N31" s="69">
        <v>32</v>
      </c>
      <c r="O31" s="70"/>
      <c r="P31" s="101"/>
      <c r="Q31" s="69"/>
      <c r="R31" s="69"/>
      <c r="S31" s="69">
        <v>32</v>
      </c>
      <c r="T31" s="69"/>
      <c r="U31" s="69"/>
      <c r="V31" s="70">
        <v>31</v>
      </c>
      <c r="W31" s="101"/>
      <c r="X31" s="69"/>
      <c r="Y31" s="69"/>
      <c r="Z31" s="69"/>
      <c r="AA31" s="69"/>
      <c r="AB31" s="69"/>
      <c r="AC31" s="70"/>
      <c r="AD31" s="101"/>
      <c r="AE31" s="69"/>
      <c r="AF31" s="69"/>
      <c r="AG31" s="69"/>
      <c r="AH31" s="105"/>
      <c r="AI31" s="105">
        <v>32</v>
      </c>
      <c r="AJ31" s="70">
        <v>31</v>
      </c>
      <c r="AK31" s="136">
        <f t="shared" si="22"/>
        <v>3</v>
      </c>
      <c r="AL31" s="136">
        <f t="shared" si="23"/>
        <v>3</v>
      </c>
      <c r="AM31" s="136">
        <f t="shared" si="24"/>
        <v>0</v>
      </c>
      <c r="AN31" s="136">
        <f t="shared" si="25"/>
        <v>0</v>
      </c>
      <c r="AO31" s="136">
        <f t="shared" si="17"/>
        <v>0</v>
      </c>
      <c r="AP31" s="136">
        <f t="shared" si="19"/>
        <v>0</v>
      </c>
      <c r="AQ31" s="136">
        <f t="shared" si="20"/>
        <v>6</v>
      </c>
      <c r="AR31" s="136">
        <f t="shared" si="26"/>
        <v>1</v>
      </c>
      <c r="AS31" s="136"/>
    </row>
    <row r="32" spans="1:45" s="58" customFormat="1" ht="15.75" customHeight="1">
      <c r="A32" s="76" t="s">
        <v>106</v>
      </c>
      <c r="B32" s="69"/>
      <c r="C32" s="69"/>
      <c r="D32" s="69">
        <v>33</v>
      </c>
      <c r="E32" s="69"/>
      <c r="F32" s="69"/>
      <c r="G32" s="77">
        <v>34</v>
      </c>
      <c r="H32" s="70" t="s">
        <v>143</v>
      </c>
      <c r="I32" s="101"/>
      <c r="J32" s="107"/>
      <c r="K32" s="69"/>
      <c r="L32" s="69"/>
      <c r="M32" s="69"/>
      <c r="N32" s="69"/>
      <c r="O32" s="70">
        <v>33</v>
      </c>
      <c r="P32" s="101"/>
      <c r="Q32" s="69"/>
      <c r="R32" s="69"/>
      <c r="S32" s="69"/>
      <c r="T32" s="77"/>
      <c r="U32" s="69">
        <v>34</v>
      </c>
      <c r="V32" s="123"/>
      <c r="W32" s="111"/>
      <c r="X32" s="69"/>
      <c r="Y32" s="69"/>
      <c r="Z32" s="69"/>
      <c r="AA32" s="69">
        <v>33</v>
      </c>
      <c r="AB32" s="107"/>
      <c r="AC32" s="70"/>
      <c r="AD32" s="101"/>
      <c r="AE32" s="69"/>
      <c r="AF32" s="69"/>
      <c r="AG32" s="69"/>
      <c r="AH32" s="69"/>
      <c r="AI32" s="69">
        <v>34</v>
      </c>
      <c r="AJ32" s="70"/>
      <c r="AK32" s="136">
        <f t="shared" si="22"/>
        <v>0</v>
      </c>
      <c r="AL32" s="136">
        <f t="shared" si="23"/>
        <v>0</v>
      </c>
      <c r="AM32" s="136">
        <f t="shared" si="24"/>
        <v>3</v>
      </c>
      <c r="AN32" s="136">
        <f t="shared" si="25"/>
        <v>3</v>
      </c>
      <c r="AO32" s="136">
        <f t="shared" si="17"/>
        <v>0</v>
      </c>
      <c r="AP32" s="136">
        <f t="shared" si="19"/>
        <v>0</v>
      </c>
      <c r="AQ32" s="136">
        <f t="shared" si="20"/>
        <v>6</v>
      </c>
      <c r="AR32" s="136">
        <f t="shared" si="26"/>
        <v>0</v>
      </c>
      <c r="AS32" s="136"/>
    </row>
    <row r="33" spans="1:45" ht="15.75" customHeight="1">
      <c r="A33" s="74" t="s">
        <v>108</v>
      </c>
      <c r="B33" s="78"/>
      <c r="C33" s="78"/>
      <c r="D33" s="78"/>
      <c r="E33" s="79">
        <v>36</v>
      </c>
      <c r="F33" s="80">
        <v>35</v>
      </c>
      <c r="G33" s="81"/>
      <c r="H33" s="70" t="s">
        <v>143</v>
      </c>
      <c r="I33" s="108"/>
      <c r="J33" s="80"/>
      <c r="K33" s="79"/>
      <c r="L33" s="80"/>
      <c r="M33" s="109"/>
      <c r="N33" s="79"/>
      <c r="O33" s="110"/>
      <c r="P33" s="108"/>
      <c r="Q33" s="124"/>
      <c r="R33" s="80"/>
      <c r="S33" s="80"/>
      <c r="T33" s="79">
        <v>35</v>
      </c>
      <c r="U33" s="79"/>
      <c r="V33" s="125">
        <v>36</v>
      </c>
      <c r="W33" s="108"/>
      <c r="X33" s="80"/>
      <c r="Y33" s="80"/>
      <c r="Z33" s="124"/>
      <c r="AA33" s="79"/>
      <c r="AB33" s="80"/>
      <c r="AC33" s="110"/>
      <c r="AD33" s="108"/>
      <c r="AE33" s="80"/>
      <c r="AF33" s="130"/>
      <c r="AG33" s="79"/>
      <c r="AH33" s="105">
        <v>35</v>
      </c>
      <c r="AI33" s="78"/>
      <c r="AJ33" s="137">
        <v>36</v>
      </c>
      <c r="AK33" s="136">
        <f t="shared" si="22"/>
        <v>0</v>
      </c>
      <c r="AL33" s="136">
        <f t="shared" si="23"/>
        <v>0</v>
      </c>
      <c r="AM33" s="136">
        <f t="shared" si="24"/>
        <v>0</v>
      </c>
      <c r="AN33" s="136">
        <f t="shared" si="25"/>
        <v>0</v>
      </c>
      <c r="AO33" s="136">
        <f t="shared" si="17"/>
        <v>3</v>
      </c>
      <c r="AP33" s="136">
        <f t="shared" si="19"/>
        <v>3</v>
      </c>
      <c r="AQ33" s="136">
        <f t="shared" si="20"/>
        <v>6</v>
      </c>
      <c r="AR33" s="136">
        <f t="shared" si="26"/>
        <v>1</v>
      </c>
      <c r="AS33" s="140"/>
    </row>
    <row r="34" spans="1:45" ht="15.75" customHeight="1">
      <c r="A34" s="74" t="s">
        <v>109</v>
      </c>
      <c r="B34" s="82"/>
      <c r="C34" s="82"/>
      <c r="D34" s="82"/>
      <c r="E34" s="82"/>
      <c r="F34" s="83">
        <v>34</v>
      </c>
      <c r="G34" s="84"/>
      <c r="H34" s="70" t="s">
        <v>143</v>
      </c>
      <c r="I34" s="111"/>
      <c r="J34" s="104"/>
      <c r="K34" s="112"/>
      <c r="L34" s="104"/>
      <c r="M34" s="113"/>
      <c r="N34" s="104">
        <v>35</v>
      </c>
      <c r="O34" s="114"/>
      <c r="P34" s="111"/>
      <c r="Q34" s="104"/>
      <c r="R34" s="104"/>
      <c r="S34" s="104"/>
      <c r="T34" s="104">
        <v>33</v>
      </c>
      <c r="U34" s="69"/>
      <c r="V34" s="114"/>
      <c r="W34" s="111"/>
      <c r="X34" s="104">
        <v>36</v>
      </c>
      <c r="Y34" s="104"/>
      <c r="Z34" s="104"/>
      <c r="AA34" s="104">
        <v>32</v>
      </c>
      <c r="AB34" s="104"/>
      <c r="AC34" s="114">
        <v>31</v>
      </c>
      <c r="AD34" s="111"/>
      <c r="AE34" s="69"/>
      <c r="AF34" s="104"/>
      <c r="AG34" s="104"/>
      <c r="AH34" s="104"/>
      <c r="AI34" s="104"/>
      <c r="AJ34" s="70"/>
      <c r="AK34" s="136">
        <f t="shared" si="22"/>
        <v>1</v>
      </c>
      <c r="AL34" s="136">
        <f t="shared" si="23"/>
        <v>1</v>
      </c>
      <c r="AM34" s="136">
        <f t="shared" si="24"/>
        <v>1</v>
      </c>
      <c r="AN34" s="136">
        <f t="shared" si="25"/>
        <v>1</v>
      </c>
      <c r="AO34" s="136">
        <f t="shared" si="17"/>
        <v>1</v>
      </c>
      <c r="AP34" s="136">
        <f t="shared" si="19"/>
        <v>1</v>
      </c>
      <c r="AQ34" s="136">
        <f t="shared" si="20"/>
        <v>6</v>
      </c>
      <c r="AR34" s="136">
        <f t="shared" si="26"/>
        <v>0</v>
      </c>
      <c r="AS34" s="136"/>
    </row>
    <row r="35" spans="1:44" ht="16.5" customHeight="1">
      <c r="A35" s="74" t="s">
        <v>65</v>
      </c>
      <c r="B35" s="85"/>
      <c r="C35" s="85"/>
      <c r="D35" s="85"/>
      <c r="E35" s="86"/>
      <c r="F35" s="87">
        <v>32</v>
      </c>
      <c r="G35" s="85"/>
      <c r="H35" s="70" t="s">
        <v>143</v>
      </c>
      <c r="I35" s="115"/>
      <c r="J35" s="116">
        <v>36</v>
      </c>
      <c r="K35" s="117"/>
      <c r="L35" s="116"/>
      <c r="M35" s="63"/>
      <c r="N35" s="116"/>
      <c r="O35" s="118">
        <v>31</v>
      </c>
      <c r="P35" s="115"/>
      <c r="Q35" s="107"/>
      <c r="R35" s="116"/>
      <c r="S35" s="116"/>
      <c r="T35" s="107"/>
      <c r="U35" s="116">
        <v>33</v>
      </c>
      <c r="V35" s="126"/>
      <c r="W35" s="115"/>
      <c r="X35" s="116"/>
      <c r="Y35" s="116"/>
      <c r="Z35" s="116"/>
      <c r="AA35" s="107"/>
      <c r="AB35" s="116">
        <v>35</v>
      </c>
      <c r="AC35" s="126"/>
      <c r="AD35" s="115"/>
      <c r="AE35" s="116"/>
      <c r="AF35" s="116"/>
      <c r="AG35" s="104"/>
      <c r="AH35" s="117"/>
      <c r="AI35" s="116"/>
      <c r="AJ35" s="126">
        <v>34</v>
      </c>
      <c r="AK35" s="136">
        <f t="shared" si="22"/>
        <v>1</v>
      </c>
      <c r="AL35" s="136">
        <f t="shared" si="23"/>
        <v>1</v>
      </c>
      <c r="AM35" s="136">
        <f t="shared" si="24"/>
        <v>1</v>
      </c>
      <c r="AN35" s="136">
        <f t="shared" si="25"/>
        <v>1</v>
      </c>
      <c r="AO35" s="136">
        <f t="shared" si="17"/>
        <v>1</v>
      </c>
      <c r="AP35" s="136">
        <f t="shared" si="19"/>
        <v>1</v>
      </c>
      <c r="AQ35" s="136">
        <f t="shared" si="20"/>
        <v>6</v>
      </c>
      <c r="AR35" s="136">
        <f t="shared" si="26"/>
        <v>0</v>
      </c>
    </row>
    <row r="37" spans="2:43" ht="16.5" customHeight="1">
      <c r="B37" s="88">
        <f>SUM(B10:B35)</f>
        <v>201</v>
      </c>
      <c r="C37" s="88">
        <f aca="true" t="shared" si="27" ref="C37:AJ37">SUM(C10:C35)</f>
        <v>201</v>
      </c>
      <c r="D37" s="88">
        <f t="shared" si="27"/>
        <v>201</v>
      </c>
      <c r="E37" s="88">
        <f t="shared" si="27"/>
        <v>201</v>
      </c>
      <c r="F37" s="88">
        <f t="shared" si="27"/>
        <v>201</v>
      </c>
      <c r="G37" s="88">
        <f t="shared" si="27"/>
        <v>201</v>
      </c>
      <c r="H37" s="88">
        <f t="shared" si="27"/>
        <v>0</v>
      </c>
      <c r="I37" s="88">
        <f t="shared" si="27"/>
        <v>201</v>
      </c>
      <c r="J37" s="88">
        <f t="shared" si="27"/>
        <v>201</v>
      </c>
      <c r="K37" s="88">
        <f t="shared" si="27"/>
        <v>201</v>
      </c>
      <c r="L37" s="88">
        <f t="shared" si="27"/>
        <v>201</v>
      </c>
      <c r="M37" s="88">
        <f t="shared" si="27"/>
        <v>201</v>
      </c>
      <c r="N37" s="88">
        <f t="shared" si="27"/>
        <v>201</v>
      </c>
      <c r="O37" s="88">
        <f t="shared" si="27"/>
        <v>201</v>
      </c>
      <c r="P37" s="88">
        <f t="shared" si="27"/>
        <v>201</v>
      </c>
      <c r="Q37" s="88">
        <f t="shared" si="27"/>
        <v>201</v>
      </c>
      <c r="R37" s="88">
        <f t="shared" si="27"/>
        <v>201</v>
      </c>
      <c r="S37" s="88">
        <f t="shared" si="27"/>
        <v>201</v>
      </c>
      <c r="T37" s="88">
        <f t="shared" si="27"/>
        <v>201</v>
      </c>
      <c r="U37" s="88">
        <f t="shared" si="27"/>
        <v>201</v>
      </c>
      <c r="V37" s="88">
        <f t="shared" si="27"/>
        <v>201</v>
      </c>
      <c r="W37" s="88">
        <f t="shared" si="27"/>
        <v>201</v>
      </c>
      <c r="X37" s="88">
        <f t="shared" si="27"/>
        <v>201</v>
      </c>
      <c r="Y37" s="88">
        <f t="shared" si="27"/>
        <v>201</v>
      </c>
      <c r="Z37" s="88">
        <f t="shared" si="27"/>
        <v>201</v>
      </c>
      <c r="AA37" s="88">
        <f t="shared" si="27"/>
        <v>201</v>
      </c>
      <c r="AB37" s="88">
        <f t="shared" si="27"/>
        <v>201</v>
      </c>
      <c r="AC37" s="88">
        <f t="shared" si="27"/>
        <v>201</v>
      </c>
      <c r="AD37" s="88">
        <f t="shared" si="27"/>
        <v>201</v>
      </c>
      <c r="AE37" s="88">
        <f t="shared" si="27"/>
        <v>201</v>
      </c>
      <c r="AF37" s="88">
        <f t="shared" si="27"/>
        <v>201</v>
      </c>
      <c r="AG37" s="88">
        <f t="shared" si="27"/>
        <v>201</v>
      </c>
      <c r="AH37" s="88">
        <f t="shared" si="27"/>
        <v>201</v>
      </c>
      <c r="AI37" s="88">
        <f t="shared" si="27"/>
        <v>201</v>
      </c>
      <c r="AJ37" s="88">
        <f t="shared" si="27"/>
        <v>201</v>
      </c>
      <c r="AQ37" s="59">
        <f>SUM(AQ10:AQ35)</f>
        <v>204</v>
      </c>
    </row>
    <row r="39" spans="1:36" ht="16.5" customHeight="1">
      <c r="A39" s="89"/>
      <c r="B39" s="90"/>
      <c r="C39" s="90"/>
      <c r="D39" s="90"/>
      <c r="E39" s="91"/>
      <c r="F39" s="90"/>
      <c r="G39" s="92"/>
      <c r="H39" s="93"/>
      <c r="I39" s="90"/>
      <c r="J39" s="90"/>
      <c r="K39" s="119"/>
      <c r="L39" s="91"/>
      <c r="M39" s="120"/>
      <c r="N39" s="90"/>
      <c r="O39" s="90"/>
      <c r="P39" s="90"/>
      <c r="Q39" s="90"/>
      <c r="R39" s="90"/>
      <c r="S39" s="91"/>
      <c r="T39" s="90"/>
      <c r="U39" s="119"/>
      <c r="V39" s="90"/>
      <c r="W39" s="90"/>
      <c r="X39" s="90"/>
      <c r="Y39" s="90"/>
      <c r="Z39" s="91"/>
      <c r="AA39" s="90"/>
      <c r="AB39" s="90"/>
      <c r="AC39" s="90"/>
      <c r="AD39" s="131"/>
      <c r="AE39" s="132"/>
      <c r="AF39" s="131"/>
      <c r="AG39" s="138"/>
      <c r="AH39" s="131"/>
      <c r="AI39" s="131"/>
      <c r="AJ39" s="132"/>
    </row>
    <row r="40" spans="1:36" ht="16.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</sheetData>
  <sheetProtection/>
  <mergeCells count="7">
    <mergeCell ref="A1:AJ1"/>
    <mergeCell ref="B2:H2"/>
    <mergeCell ref="I2:O2"/>
    <mergeCell ref="P2:V2"/>
    <mergeCell ref="W2:AC2"/>
    <mergeCell ref="AD2:AJ2"/>
    <mergeCell ref="A2:A3"/>
  </mergeCells>
  <printOptions horizontalCentered="1" verticalCentered="1"/>
  <pageMargins left="0.34930555555555554" right="0.55" top="0.38958333333333334" bottom="0.38958333333333334" header="0" footer="0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="75" zoomScaleNormal="75" zoomScaleSheetLayoutView="75" workbookViewId="0" topLeftCell="A28">
      <selection activeCell="A31" sqref="A31:N40"/>
    </sheetView>
  </sheetViews>
  <sheetFormatPr defaultColWidth="9.00390625" defaultRowHeight="14.25"/>
  <cols>
    <col min="1" max="1" width="7.625" style="0" customWidth="1"/>
    <col min="2" max="6" width="7.00390625" style="0" customWidth="1"/>
    <col min="7" max="7" width="8.625" style="0" customWidth="1"/>
    <col min="8" max="9" width="7.625" style="0" customWidth="1"/>
    <col min="10" max="14" width="7.00390625" style="0" customWidth="1"/>
    <col min="15" max="15" width="15.75390625" style="0" customWidth="1"/>
  </cols>
  <sheetData>
    <row r="1" spans="1:14" ht="36" customHeight="1">
      <c r="A1" s="14" t="s">
        <v>68</v>
      </c>
      <c r="B1" s="15"/>
      <c r="C1" s="15"/>
      <c r="D1" s="15"/>
      <c r="E1" s="15"/>
      <c r="F1" s="15"/>
      <c r="G1" s="47"/>
      <c r="H1" s="47"/>
      <c r="I1" s="14" t="s">
        <v>68</v>
      </c>
      <c r="J1" s="15"/>
      <c r="K1" s="15"/>
      <c r="L1" s="15"/>
      <c r="M1" s="15"/>
      <c r="N1" s="15"/>
    </row>
    <row r="2" spans="1:14" ht="36" customHeight="1">
      <c r="A2" s="16" t="s">
        <v>144</v>
      </c>
      <c r="B2" s="16"/>
      <c r="C2" s="16"/>
      <c r="D2" s="16"/>
      <c r="E2" s="16"/>
      <c r="F2" s="16"/>
      <c r="G2" s="47"/>
      <c r="H2" s="47"/>
      <c r="I2" s="16" t="s">
        <v>144</v>
      </c>
      <c r="J2" s="16"/>
      <c r="K2" s="16"/>
      <c r="L2" s="16"/>
      <c r="M2" s="16"/>
      <c r="N2" s="16"/>
    </row>
    <row r="3" spans="1:14" ht="36" customHeight="1">
      <c r="A3" s="17" t="s">
        <v>70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47"/>
      <c r="H3" s="47"/>
      <c r="I3" s="17" t="s">
        <v>70</v>
      </c>
      <c r="J3" s="18" t="s">
        <v>1</v>
      </c>
      <c r="K3" s="18" t="s">
        <v>2</v>
      </c>
      <c r="L3" s="18" t="s">
        <v>3</v>
      </c>
      <c r="M3" s="18" t="s">
        <v>4</v>
      </c>
      <c r="N3" s="19" t="s">
        <v>5</v>
      </c>
    </row>
    <row r="4" spans="1:15" ht="36" customHeight="1">
      <c r="A4" s="48">
        <v>1</v>
      </c>
      <c r="B4" s="49" t="str">
        <f>'初三'!B4</f>
        <v>英</v>
      </c>
      <c r="C4" s="49" t="str">
        <f>'初三'!I4</f>
        <v>英</v>
      </c>
      <c r="D4" s="49" t="str">
        <f>'初三'!P4</f>
        <v>语</v>
      </c>
      <c r="E4" s="49" t="str">
        <f>'初三'!W4</f>
        <v>数</v>
      </c>
      <c r="F4" s="49" t="str">
        <f>'初三'!AD4</f>
        <v>语</v>
      </c>
      <c r="G4" s="47"/>
      <c r="H4" s="47"/>
      <c r="I4" s="48">
        <v>1</v>
      </c>
      <c r="J4" s="55" t="str">
        <f>B4</f>
        <v>英</v>
      </c>
      <c r="K4" s="55" t="str">
        <f>C4</f>
        <v>英</v>
      </c>
      <c r="L4" s="55" t="str">
        <f>D4</f>
        <v>语</v>
      </c>
      <c r="M4" s="55" t="str">
        <f>E4</f>
        <v>数</v>
      </c>
      <c r="N4" s="55" t="str">
        <f>F4</f>
        <v>语</v>
      </c>
      <c r="O4" s="56"/>
    </row>
    <row r="5" spans="1:14" ht="36" customHeight="1">
      <c r="A5" s="48">
        <v>2</v>
      </c>
      <c r="B5" s="49" t="str">
        <f>'初三'!C4</f>
        <v>历</v>
      </c>
      <c r="C5" s="49" t="str">
        <f>'初三'!J4</f>
        <v>物</v>
      </c>
      <c r="D5" s="49" t="str">
        <f>'初三'!Q4</f>
        <v>英</v>
      </c>
      <c r="E5" s="49" t="str">
        <f>'初三'!X4</f>
        <v>道</v>
      </c>
      <c r="F5" s="49" t="str">
        <f>'初三'!AE4</f>
        <v>英</v>
      </c>
      <c r="G5" s="47"/>
      <c r="H5" s="47"/>
      <c r="I5" s="48">
        <v>2</v>
      </c>
      <c r="J5" s="55" t="str">
        <f aca="true" t="shared" si="0" ref="J5:J10">B5</f>
        <v>历</v>
      </c>
      <c r="K5" s="55" t="str">
        <f aca="true" t="shared" si="1" ref="K5:K10">C5</f>
        <v>物</v>
      </c>
      <c r="L5" s="55" t="str">
        <f aca="true" t="shared" si="2" ref="L5:L10">D5</f>
        <v>英</v>
      </c>
      <c r="M5" s="55" t="str">
        <f aca="true" t="shared" si="3" ref="M5:M10">E5</f>
        <v>道</v>
      </c>
      <c r="N5" s="55" t="str">
        <f aca="true" t="shared" si="4" ref="N5:N10">F5</f>
        <v>英</v>
      </c>
    </row>
    <row r="6" spans="1:14" ht="36" customHeight="1">
      <c r="A6" s="48">
        <v>3</v>
      </c>
      <c r="B6" s="49" t="str">
        <f>'初三'!D4</f>
        <v>数</v>
      </c>
      <c r="C6" s="49" t="str">
        <f>'初三'!K4</f>
        <v>语</v>
      </c>
      <c r="D6" s="49" t="str">
        <f>'初三'!R4</f>
        <v>数</v>
      </c>
      <c r="E6" s="49" t="str">
        <f>'初三'!Y4</f>
        <v>语</v>
      </c>
      <c r="F6" s="49" t="str">
        <f>'初三'!AF4</f>
        <v>化</v>
      </c>
      <c r="G6" s="47"/>
      <c r="H6" s="47"/>
      <c r="I6" s="48">
        <v>3</v>
      </c>
      <c r="J6" s="55" t="str">
        <f t="shared" si="0"/>
        <v>数</v>
      </c>
      <c r="K6" s="55" t="str">
        <f t="shared" si="1"/>
        <v>语</v>
      </c>
      <c r="L6" s="55" t="str">
        <f t="shared" si="2"/>
        <v>数</v>
      </c>
      <c r="M6" s="55" t="str">
        <f t="shared" si="3"/>
        <v>语</v>
      </c>
      <c r="N6" s="55" t="str">
        <f t="shared" si="4"/>
        <v>化</v>
      </c>
    </row>
    <row r="7" spans="1:14" ht="36" customHeight="1">
      <c r="A7" s="48">
        <v>4</v>
      </c>
      <c r="B7" s="49" t="str">
        <f>'初三'!E4</f>
        <v>语</v>
      </c>
      <c r="C7" s="49" t="str">
        <f>'初三'!L4</f>
        <v>数</v>
      </c>
      <c r="D7" s="49" t="str">
        <f>'初三'!S4</f>
        <v>化</v>
      </c>
      <c r="E7" s="49" t="str">
        <f>'初三'!Z4</f>
        <v>英</v>
      </c>
      <c r="F7" s="49" t="str">
        <f>'初三'!AG4</f>
        <v>数</v>
      </c>
      <c r="G7" s="47"/>
      <c r="H7" s="47"/>
      <c r="I7" s="48">
        <v>4</v>
      </c>
      <c r="J7" s="55" t="str">
        <f t="shared" si="0"/>
        <v>语</v>
      </c>
      <c r="K7" s="55" t="str">
        <f t="shared" si="1"/>
        <v>数</v>
      </c>
      <c r="L7" s="55" t="str">
        <f t="shared" si="2"/>
        <v>化</v>
      </c>
      <c r="M7" s="55" t="str">
        <f t="shared" si="3"/>
        <v>英</v>
      </c>
      <c r="N7" s="55" t="str">
        <f t="shared" si="4"/>
        <v>数</v>
      </c>
    </row>
    <row r="8" spans="1:14" ht="36" customHeight="1">
      <c r="A8" s="48">
        <v>5</v>
      </c>
      <c r="B8" s="49" t="str">
        <f>'初三'!F4</f>
        <v>物</v>
      </c>
      <c r="C8" s="49" t="str">
        <f>'初三'!M4</f>
        <v>道</v>
      </c>
      <c r="D8" s="49" t="str">
        <f>'初三'!T4</f>
        <v>书</v>
      </c>
      <c r="E8" s="49" t="str">
        <f>'初三'!AA4</f>
        <v>化</v>
      </c>
      <c r="F8" s="49" t="str">
        <f>'初三'!AH4</f>
        <v>物</v>
      </c>
      <c r="G8" s="47"/>
      <c r="H8" s="47"/>
      <c r="I8" s="48">
        <v>5</v>
      </c>
      <c r="J8" s="55" t="str">
        <f t="shared" si="0"/>
        <v>物</v>
      </c>
      <c r="K8" s="55" t="str">
        <f t="shared" si="1"/>
        <v>道</v>
      </c>
      <c r="L8" s="55" t="str">
        <f t="shared" si="2"/>
        <v>书</v>
      </c>
      <c r="M8" s="55" t="str">
        <f t="shared" si="3"/>
        <v>化</v>
      </c>
      <c r="N8" s="55" t="str">
        <f t="shared" si="4"/>
        <v>物</v>
      </c>
    </row>
    <row r="9" spans="1:14" ht="36" customHeight="1">
      <c r="A9" s="48">
        <v>6</v>
      </c>
      <c r="B9" s="49" t="str">
        <f>'初三'!G4</f>
        <v>体</v>
      </c>
      <c r="C9" s="49" t="str">
        <f>'初三'!N4</f>
        <v>化</v>
      </c>
      <c r="D9" s="49" t="str">
        <f>'初三'!U4</f>
        <v>历</v>
      </c>
      <c r="E9" s="49" t="str">
        <f>'初三'!AB4</f>
        <v>物</v>
      </c>
      <c r="F9" s="49" t="str">
        <f>'初三'!AI4</f>
        <v>劳</v>
      </c>
      <c r="G9" s="47"/>
      <c r="H9" s="47"/>
      <c r="I9" s="48">
        <v>6</v>
      </c>
      <c r="J9" s="55" t="str">
        <f t="shared" si="0"/>
        <v>体</v>
      </c>
      <c r="K9" s="55" t="str">
        <f t="shared" si="1"/>
        <v>化</v>
      </c>
      <c r="L9" s="55" t="str">
        <f t="shared" si="2"/>
        <v>历</v>
      </c>
      <c r="M9" s="55" t="str">
        <f t="shared" si="3"/>
        <v>物</v>
      </c>
      <c r="N9" s="55" t="str">
        <f t="shared" si="4"/>
        <v>劳</v>
      </c>
    </row>
    <row r="10" spans="1:14" ht="36" customHeight="1">
      <c r="A10" s="50">
        <v>7</v>
      </c>
      <c r="B10" s="49" t="str">
        <f>'初三'!H4</f>
        <v>班</v>
      </c>
      <c r="C10" s="49" t="str">
        <f>'初三'!O4</f>
        <v>美</v>
      </c>
      <c r="D10" s="49" t="str">
        <f>'初三'!V4</f>
        <v>体</v>
      </c>
      <c r="E10" s="49" t="str">
        <f>'初三'!AC4</f>
        <v>音</v>
      </c>
      <c r="F10" s="49" t="str">
        <f>'初三'!AJ4</f>
        <v>体</v>
      </c>
      <c r="G10" s="47"/>
      <c r="H10" s="47"/>
      <c r="I10" s="50">
        <v>7</v>
      </c>
      <c r="J10" s="55" t="str">
        <f t="shared" si="0"/>
        <v>班</v>
      </c>
      <c r="K10" s="55" t="str">
        <f t="shared" si="1"/>
        <v>美</v>
      </c>
      <c r="L10" s="55" t="str">
        <f t="shared" si="2"/>
        <v>体</v>
      </c>
      <c r="M10" s="55" t="str">
        <f t="shared" si="3"/>
        <v>音</v>
      </c>
      <c r="N10" s="55" t="str">
        <f t="shared" si="4"/>
        <v>体</v>
      </c>
    </row>
    <row r="11" spans="1:14" ht="36" customHeight="1">
      <c r="A11" s="14" t="s">
        <v>68</v>
      </c>
      <c r="B11" s="15"/>
      <c r="C11" s="15"/>
      <c r="D11" s="15"/>
      <c r="E11" s="15"/>
      <c r="F11" s="15"/>
      <c r="G11" s="47"/>
      <c r="H11" s="47"/>
      <c r="I11" s="14" t="s">
        <v>68</v>
      </c>
      <c r="J11" s="15"/>
      <c r="K11" s="15"/>
      <c r="L11" s="15"/>
      <c r="M11" s="15"/>
      <c r="N11" s="15"/>
    </row>
    <row r="12" spans="1:14" ht="36" customHeight="1">
      <c r="A12" s="16" t="s">
        <v>145</v>
      </c>
      <c r="B12" s="16"/>
      <c r="C12" s="16"/>
      <c r="D12" s="16"/>
      <c r="E12" s="16"/>
      <c r="F12" s="16"/>
      <c r="G12" s="47"/>
      <c r="H12" s="47"/>
      <c r="I12" s="16" t="s">
        <v>145</v>
      </c>
      <c r="J12" s="16"/>
      <c r="K12" s="16"/>
      <c r="L12" s="16"/>
      <c r="M12" s="16"/>
      <c r="N12" s="16"/>
    </row>
    <row r="13" spans="1:14" ht="36" customHeight="1">
      <c r="A13" s="17" t="s">
        <v>70</v>
      </c>
      <c r="B13" s="18" t="s">
        <v>1</v>
      </c>
      <c r="C13" s="18" t="s">
        <v>2</v>
      </c>
      <c r="D13" s="18" t="s">
        <v>3</v>
      </c>
      <c r="E13" s="18" t="s">
        <v>4</v>
      </c>
      <c r="F13" s="19" t="s">
        <v>5</v>
      </c>
      <c r="G13" s="47"/>
      <c r="H13" s="47"/>
      <c r="I13" s="17" t="s">
        <v>70</v>
      </c>
      <c r="J13" s="18" t="s">
        <v>1</v>
      </c>
      <c r="K13" s="18" t="s">
        <v>2</v>
      </c>
      <c r="L13" s="18" t="s">
        <v>3</v>
      </c>
      <c r="M13" s="18" t="s">
        <v>4</v>
      </c>
      <c r="N13" s="19" t="s">
        <v>5</v>
      </c>
    </row>
    <row r="14" spans="1:14" ht="36" customHeight="1">
      <c r="A14" s="48">
        <v>1</v>
      </c>
      <c r="B14" s="51" t="str">
        <f>'初三'!B5</f>
        <v>数</v>
      </c>
      <c r="C14" s="52" t="str">
        <f>'初三'!I5</f>
        <v>道</v>
      </c>
      <c r="D14" s="51" t="str">
        <f>'初三'!P5</f>
        <v>数</v>
      </c>
      <c r="E14" s="51" t="str">
        <f>'初三'!W5</f>
        <v>语</v>
      </c>
      <c r="F14" s="51" t="str">
        <f>'初三'!AD5</f>
        <v>数</v>
      </c>
      <c r="G14" s="47"/>
      <c r="H14" s="47"/>
      <c r="I14" s="48">
        <v>1</v>
      </c>
      <c r="J14" s="51" t="str">
        <f>B14</f>
        <v>数</v>
      </c>
      <c r="K14" s="51" t="str">
        <f>C14</f>
        <v>道</v>
      </c>
      <c r="L14" s="51" t="str">
        <f>D14</f>
        <v>数</v>
      </c>
      <c r="M14" s="51" t="str">
        <f>E14</f>
        <v>语</v>
      </c>
      <c r="N14" s="51" t="str">
        <f>F14</f>
        <v>数</v>
      </c>
    </row>
    <row r="15" spans="1:14" ht="36" customHeight="1">
      <c r="A15" s="48">
        <v>2</v>
      </c>
      <c r="B15" s="51" t="str">
        <f>'初三'!C5</f>
        <v>化</v>
      </c>
      <c r="C15" s="52" t="str">
        <f>'初三'!J5</f>
        <v>数</v>
      </c>
      <c r="D15" s="51" t="str">
        <f>'初三'!Q5</f>
        <v>物</v>
      </c>
      <c r="E15" s="51" t="str">
        <f>'初三'!X5</f>
        <v>英</v>
      </c>
      <c r="F15" s="51" t="str">
        <f>'初三'!AE5</f>
        <v>化</v>
      </c>
      <c r="G15" s="47"/>
      <c r="H15" s="47"/>
      <c r="I15" s="48">
        <v>2</v>
      </c>
      <c r="J15" s="51" t="str">
        <f aca="true" t="shared" si="5" ref="J15:J20">B15</f>
        <v>化</v>
      </c>
      <c r="K15" s="51" t="str">
        <f aca="true" t="shared" si="6" ref="K15:K20">C15</f>
        <v>数</v>
      </c>
      <c r="L15" s="51" t="str">
        <f aca="true" t="shared" si="7" ref="L15:L20">D15</f>
        <v>物</v>
      </c>
      <c r="M15" s="51" t="str">
        <f aca="true" t="shared" si="8" ref="M15:M20">E15</f>
        <v>英</v>
      </c>
      <c r="N15" s="51" t="str">
        <f aca="true" t="shared" si="9" ref="N15:N20">F15</f>
        <v>化</v>
      </c>
    </row>
    <row r="16" spans="1:14" ht="36" customHeight="1">
      <c r="A16" s="48">
        <v>3</v>
      </c>
      <c r="B16" s="51" t="str">
        <f>'初三'!D5</f>
        <v>英</v>
      </c>
      <c r="C16" s="52" t="str">
        <f>'初三'!K5</f>
        <v>语</v>
      </c>
      <c r="D16" s="51" t="str">
        <f>'初三'!R5</f>
        <v>化</v>
      </c>
      <c r="E16" s="51" t="str">
        <f>'初三'!Y5</f>
        <v>数</v>
      </c>
      <c r="F16" s="51" t="str">
        <f>'初三'!AF5</f>
        <v>语</v>
      </c>
      <c r="G16" s="47"/>
      <c r="H16" s="47"/>
      <c r="I16" s="48">
        <v>3</v>
      </c>
      <c r="J16" s="51" t="str">
        <f t="shared" si="5"/>
        <v>英</v>
      </c>
      <c r="K16" s="51" t="str">
        <f t="shared" si="6"/>
        <v>语</v>
      </c>
      <c r="L16" s="51" t="str">
        <f t="shared" si="7"/>
        <v>化</v>
      </c>
      <c r="M16" s="51" t="str">
        <f t="shared" si="8"/>
        <v>数</v>
      </c>
      <c r="N16" s="51" t="str">
        <f t="shared" si="9"/>
        <v>语</v>
      </c>
    </row>
    <row r="17" spans="1:14" ht="36" customHeight="1">
      <c r="A17" s="48">
        <v>4</v>
      </c>
      <c r="B17" s="51" t="str">
        <f>'初三'!E5</f>
        <v>语</v>
      </c>
      <c r="C17" s="52" t="str">
        <f>'初三'!L5</f>
        <v>英</v>
      </c>
      <c r="D17" s="51" t="str">
        <f>'初三'!S5</f>
        <v>体</v>
      </c>
      <c r="E17" s="51" t="str">
        <f>'初三'!Z5</f>
        <v>物</v>
      </c>
      <c r="F17" s="51" t="str">
        <f>'初三'!AG5</f>
        <v>英</v>
      </c>
      <c r="G17" s="47"/>
      <c r="H17" s="47"/>
      <c r="I17" s="48">
        <v>4</v>
      </c>
      <c r="J17" s="51" t="str">
        <f t="shared" si="5"/>
        <v>语</v>
      </c>
      <c r="K17" s="51" t="str">
        <f t="shared" si="6"/>
        <v>英</v>
      </c>
      <c r="L17" s="51" t="str">
        <f t="shared" si="7"/>
        <v>体</v>
      </c>
      <c r="M17" s="51" t="str">
        <f t="shared" si="8"/>
        <v>物</v>
      </c>
      <c r="N17" s="51" t="str">
        <f t="shared" si="9"/>
        <v>英</v>
      </c>
    </row>
    <row r="18" spans="1:14" ht="36" customHeight="1">
      <c r="A18" s="48">
        <v>5</v>
      </c>
      <c r="B18" s="51" t="str">
        <f>'初三'!F5</f>
        <v>美</v>
      </c>
      <c r="C18" s="52" t="str">
        <f>'初三'!M5</f>
        <v>化</v>
      </c>
      <c r="D18" s="51" t="str">
        <f>'初三'!T5</f>
        <v>语</v>
      </c>
      <c r="E18" s="51" t="str">
        <f>'初三'!AA5</f>
        <v>音</v>
      </c>
      <c r="F18" s="51" t="str">
        <f>'初三'!AH5</f>
        <v>物</v>
      </c>
      <c r="G18" s="47"/>
      <c r="H18" s="47"/>
      <c r="I18" s="48">
        <v>5</v>
      </c>
      <c r="J18" s="51" t="str">
        <f t="shared" si="5"/>
        <v>美</v>
      </c>
      <c r="K18" s="51" t="str">
        <f t="shared" si="6"/>
        <v>化</v>
      </c>
      <c r="L18" s="51" t="str">
        <f t="shared" si="7"/>
        <v>语</v>
      </c>
      <c r="M18" s="51" t="str">
        <f t="shared" si="8"/>
        <v>音</v>
      </c>
      <c r="N18" s="51" t="str">
        <f t="shared" si="9"/>
        <v>物</v>
      </c>
    </row>
    <row r="19" spans="1:14" ht="36" customHeight="1">
      <c r="A19" s="48">
        <v>6</v>
      </c>
      <c r="B19" s="51" t="str">
        <f>'初三'!G5</f>
        <v>物</v>
      </c>
      <c r="C19" s="52" t="str">
        <f>'初三'!N5</f>
        <v>体</v>
      </c>
      <c r="D19" s="51" t="str">
        <f>'初三'!U5</f>
        <v>英</v>
      </c>
      <c r="E19" s="51" t="str">
        <f>'初三'!AB5</f>
        <v>劳</v>
      </c>
      <c r="F19" s="51" t="str">
        <f>'初三'!AI5</f>
        <v>体</v>
      </c>
      <c r="G19" s="47"/>
      <c r="H19" s="47"/>
      <c r="I19" s="48">
        <v>6</v>
      </c>
      <c r="J19" s="51" t="str">
        <f t="shared" si="5"/>
        <v>物</v>
      </c>
      <c r="K19" s="51" t="str">
        <f t="shared" si="6"/>
        <v>体</v>
      </c>
      <c r="L19" s="51" t="str">
        <f t="shared" si="7"/>
        <v>英</v>
      </c>
      <c r="M19" s="51" t="str">
        <f t="shared" si="8"/>
        <v>劳</v>
      </c>
      <c r="N19" s="51" t="str">
        <f t="shared" si="9"/>
        <v>体</v>
      </c>
    </row>
    <row r="20" spans="1:14" ht="36" customHeight="1">
      <c r="A20" s="50">
        <v>7</v>
      </c>
      <c r="B20" s="51" t="str">
        <f>'初三'!H5</f>
        <v>班</v>
      </c>
      <c r="C20" s="52" t="str">
        <f>'初三'!O5</f>
        <v>历</v>
      </c>
      <c r="D20" s="51" t="str">
        <f>'初三'!V5</f>
        <v>书</v>
      </c>
      <c r="E20" s="51" t="str">
        <f>'初三'!AC5</f>
        <v>历</v>
      </c>
      <c r="F20" s="51" t="str">
        <f>'初三'!AJ5</f>
        <v>道</v>
      </c>
      <c r="G20" s="47"/>
      <c r="H20" s="47"/>
      <c r="I20" s="50">
        <v>7</v>
      </c>
      <c r="J20" s="51" t="str">
        <f t="shared" si="5"/>
        <v>班</v>
      </c>
      <c r="K20" s="51" t="str">
        <f t="shared" si="6"/>
        <v>历</v>
      </c>
      <c r="L20" s="51" t="str">
        <f t="shared" si="7"/>
        <v>书</v>
      </c>
      <c r="M20" s="51" t="str">
        <f t="shared" si="8"/>
        <v>历</v>
      </c>
      <c r="N20" s="51" t="str">
        <f t="shared" si="9"/>
        <v>道</v>
      </c>
    </row>
    <row r="21" spans="1:14" ht="36" customHeight="1">
      <c r="A21" s="14" t="s">
        <v>68</v>
      </c>
      <c r="B21" s="15"/>
      <c r="C21" s="15"/>
      <c r="D21" s="15"/>
      <c r="E21" s="15"/>
      <c r="F21" s="15"/>
      <c r="G21" s="47"/>
      <c r="H21" s="47"/>
      <c r="I21" s="14" t="s">
        <v>68</v>
      </c>
      <c r="J21" s="15"/>
      <c r="K21" s="15"/>
      <c r="L21" s="15"/>
      <c r="M21" s="15"/>
      <c r="N21" s="15"/>
    </row>
    <row r="22" spans="1:14" ht="36" customHeight="1">
      <c r="A22" s="16" t="s">
        <v>146</v>
      </c>
      <c r="B22" s="16"/>
      <c r="C22" s="16"/>
      <c r="D22" s="16"/>
      <c r="E22" s="16"/>
      <c r="F22" s="16"/>
      <c r="G22" s="47"/>
      <c r="H22" s="47"/>
      <c r="I22" s="16" t="s">
        <v>146</v>
      </c>
      <c r="J22" s="16"/>
      <c r="K22" s="16"/>
      <c r="L22" s="16"/>
      <c r="M22" s="16"/>
      <c r="N22" s="16"/>
    </row>
    <row r="23" spans="1:14" ht="36" customHeight="1">
      <c r="A23" s="17" t="s">
        <v>70</v>
      </c>
      <c r="B23" s="18" t="s">
        <v>1</v>
      </c>
      <c r="C23" s="18" t="s">
        <v>2</v>
      </c>
      <c r="D23" s="18" t="s">
        <v>3</v>
      </c>
      <c r="E23" s="18" t="s">
        <v>4</v>
      </c>
      <c r="F23" s="19" t="s">
        <v>5</v>
      </c>
      <c r="G23" s="47"/>
      <c r="H23" s="47"/>
      <c r="I23" s="17" t="s">
        <v>70</v>
      </c>
      <c r="J23" s="18" t="s">
        <v>1</v>
      </c>
      <c r="K23" s="18" t="s">
        <v>2</v>
      </c>
      <c r="L23" s="18" t="s">
        <v>3</v>
      </c>
      <c r="M23" s="18" t="s">
        <v>4</v>
      </c>
      <c r="N23" s="19" t="s">
        <v>5</v>
      </c>
    </row>
    <row r="24" spans="1:14" ht="36" customHeight="1">
      <c r="A24" s="48">
        <v>1</v>
      </c>
      <c r="B24" s="49" t="str">
        <f>'初三'!B6</f>
        <v>语</v>
      </c>
      <c r="C24" s="49" t="str">
        <f>'初三'!I6</f>
        <v>数</v>
      </c>
      <c r="D24" s="49" t="str">
        <f>'初三'!P6</f>
        <v>语</v>
      </c>
      <c r="E24" s="49" t="str">
        <f>'初三'!W6</f>
        <v>数</v>
      </c>
      <c r="F24" s="49" t="str">
        <f>'初三'!AD6</f>
        <v>语</v>
      </c>
      <c r="G24" s="47"/>
      <c r="H24" s="47"/>
      <c r="I24" s="48">
        <v>1</v>
      </c>
      <c r="J24" s="51" t="str">
        <f>B24</f>
        <v>语</v>
      </c>
      <c r="K24" s="51" t="str">
        <f>C24</f>
        <v>数</v>
      </c>
      <c r="L24" s="51" t="str">
        <f>D24</f>
        <v>语</v>
      </c>
      <c r="M24" s="51" t="str">
        <f>E24</f>
        <v>数</v>
      </c>
      <c r="N24" s="51" t="str">
        <f>F24</f>
        <v>语</v>
      </c>
    </row>
    <row r="25" spans="1:14" ht="36" customHeight="1">
      <c r="A25" s="48">
        <v>2</v>
      </c>
      <c r="B25" s="49" t="str">
        <f>'初三'!C6</f>
        <v>英</v>
      </c>
      <c r="C25" s="49" t="str">
        <f>'初三'!J6</f>
        <v>英</v>
      </c>
      <c r="D25" s="49" t="str">
        <f>'初三'!Q6</f>
        <v>英</v>
      </c>
      <c r="E25" s="49" t="str">
        <f>'初三'!X6</f>
        <v>物</v>
      </c>
      <c r="F25" s="49" t="str">
        <f>'初三'!AE6</f>
        <v>英</v>
      </c>
      <c r="G25" s="47"/>
      <c r="H25" s="47"/>
      <c r="I25" s="48">
        <v>2</v>
      </c>
      <c r="J25" s="51" t="str">
        <f aca="true" t="shared" si="10" ref="J25:J30">B25</f>
        <v>英</v>
      </c>
      <c r="K25" s="51" t="str">
        <f aca="true" t="shared" si="11" ref="K25:K30">C25</f>
        <v>英</v>
      </c>
      <c r="L25" s="51" t="str">
        <f aca="true" t="shared" si="12" ref="L25:L30">D25</f>
        <v>英</v>
      </c>
      <c r="M25" s="51" t="str">
        <f aca="true" t="shared" si="13" ref="M25:M30">E25</f>
        <v>物</v>
      </c>
      <c r="N25" s="51" t="str">
        <f aca="true" t="shared" si="14" ref="N25:N30">F25</f>
        <v>英</v>
      </c>
    </row>
    <row r="26" spans="1:14" ht="36" customHeight="1">
      <c r="A26" s="48">
        <v>3</v>
      </c>
      <c r="B26" s="49" t="str">
        <f>'初三'!D6</f>
        <v>体</v>
      </c>
      <c r="C26" s="49" t="str">
        <f>'初三'!K6</f>
        <v>历</v>
      </c>
      <c r="D26" s="49" t="str">
        <f>'初三'!R6</f>
        <v>数</v>
      </c>
      <c r="E26" s="49" t="str">
        <f>'初三'!Y6</f>
        <v>化</v>
      </c>
      <c r="F26" s="49" t="str">
        <f>'初三'!AF6</f>
        <v>道</v>
      </c>
      <c r="G26" s="47"/>
      <c r="H26" s="47"/>
      <c r="I26" s="48">
        <v>3</v>
      </c>
      <c r="J26" s="51" t="str">
        <f t="shared" si="10"/>
        <v>体</v>
      </c>
      <c r="K26" s="51" t="str">
        <f t="shared" si="11"/>
        <v>历</v>
      </c>
      <c r="L26" s="51" t="str">
        <f t="shared" si="12"/>
        <v>数</v>
      </c>
      <c r="M26" s="51" t="str">
        <f t="shared" si="13"/>
        <v>化</v>
      </c>
      <c r="N26" s="51" t="str">
        <f t="shared" si="14"/>
        <v>道</v>
      </c>
    </row>
    <row r="27" spans="1:14" ht="36" customHeight="1">
      <c r="A27" s="48">
        <v>4</v>
      </c>
      <c r="B27" s="49" t="str">
        <f>'初三'!E6</f>
        <v>数</v>
      </c>
      <c r="C27" s="49" t="str">
        <f>'初三'!L6</f>
        <v>语</v>
      </c>
      <c r="D27" s="49" t="str">
        <f>'初三'!S6</f>
        <v>物</v>
      </c>
      <c r="E27" s="49" t="str">
        <f>'初三'!Z6</f>
        <v>语</v>
      </c>
      <c r="F27" s="49" t="str">
        <f>'初三'!AG6</f>
        <v>数</v>
      </c>
      <c r="G27" s="47"/>
      <c r="H27" s="47"/>
      <c r="I27" s="48">
        <v>4</v>
      </c>
      <c r="J27" s="51" t="str">
        <f t="shared" si="10"/>
        <v>数</v>
      </c>
      <c r="K27" s="51" t="str">
        <f t="shared" si="11"/>
        <v>语</v>
      </c>
      <c r="L27" s="51" t="str">
        <f t="shared" si="12"/>
        <v>物</v>
      </c>
      <c r="M27" s="51" t="str">
        <f t="shared" si="13"/>
        <v>语</v>
      </c>
      <c r="N27" s="51" t="str">
        <f t="shared" si="14"/>
        <v>数</v>
      </c>
    </row>
    <row r="28" spans="1:14" ht="36" customHeight="1">
      <c r="A28" s="48">
        <v>5</v>
      </c>
      <c r="B28" s="49" t="str">
        <f>'初三'!F6</f>
        <v>化</v>
      </c>
      <c r="C28" s="49" t="str">
        <f>'初三'!M6</f>
        <v>物</v>
      </c>
      <c r="D28" s="49" t="str">
        <f>'初三'!T6</f>
        <v>音</v>
      </c>
      <c r="E28" s="49" t="str">
        <f>'初三'!AA6</f>
        <v>体</v>
      </c>
      <c r="F28" s="49" t="str">
        <f>'初三'!AH6</f>
        <v>化</v>
      </c>
      <c r="G28" s="47"/>
      <c r="H28" s="47"/>
      <c r="I28" s="48">
        <v>5</v>
      </c>
      <c r="J28" s="51" t="str">
        <f t="shared" si="10"/>
        <v>化</v>
      </c>
      <c r="K28" s="51" t="str">
        <f t="shared" si="11"/>
        <v>物</v>
      </c>
      <c r="L28" s="51" t="str">
        <f t="shared" si="12"/>
        <v>音</v>
      </c>
      <c r="M28" s="51" t="str">
        <f t="shared" si="13"/>
        <v>体</v>
      </c>
      <c r="N28" s="51" t="str">
        <f t="shared" si="14"/>
        <v>化</v>
      </c>
    </row>
    <row r="29" spans="1:14" ht="36" customHeight="1">
      <c r="A29" s="48">
        <v>6</v>
      </c>
      <c r="B29" s="49" t="str">
        <f>'初三'!G6</f>
        <v>道</v>
      </c>
      <c r="C29" s="49" t="str">
        <f>'初三'!N6</f>
        <v>劳</v>
      </c>
      <c r="D29" s="49" t="str">
        <f>'初三'!U6</f>
        <v>美</v>
      </c>
      <c r="E29" s="49" t="str">
        <f>'初三'!AB6</f>
        <v>英</v>
      </c>
      <c r="F29" s="49" t="str">
        <f>'初三'!AI6</f>
        <v>物</v>
      </c>
      <c r="G29" s="47"/>
      <c r="H29" s="47"/>
      <c r="I29" s="48">
        <v>6</v>
      </c>
      <c r="J29" s="51" t="str">
        <f t="shared" si="10"/>
        <v>道</v>
      </c>
      <c r="K29" s="51" t="str">
        <f t="shared" si="11"/>
        <v>劳</v>
      </c>
      <c r="L29" s="51" t="str">
        <f t="shared" si="12"/>
        <v>美</v>
      </c>
      <c r="M29" s="51" t="str">
        <f t="shared" si="13"/>
        <v>英</v>
      </c>
      <c r="N29" s="51" t="str">
        <f t="shared" si="14"/>
        <v>物</v>
      </c>
    </row>
    <row r="30" spans="1:14" ht="36" customHeight="1">
      <c r="A30" s="50">
        <v>7</v>
      </c>
      <c r="B30" s="49" t="str">
        <f>'初三'!H6</f>
        <v>班</v>
      </c>
      <c r="C30" s="49" t="str">
        <f>'初三'!O6</f>
        <v>体</v>
      </c>
      <c r="D30" s="49" t="str">
        <f>'初三'!V6</f>
        <v>化</v>
      </c>
      <c r="E30" s="49" t="str">
        <f>'初三'!AC6</f>
        <v>书</v>
      </c>
      <c r="F30" s="49" t="str">
        <f>'初三'!AJ6</f>
        <v>历</v>
      </c>
      <c r="G30" s="47"/>
      <c r="H30" s="47"/>
      <c r="I30" s="50">
        <v>7</v>
      </c>
      <c r="J30" s="51" t="str">
        <f t="shared" si="10"/>
        <v>班</v>
      </c>
      <c r="K30" s="51" t="str">
        <f t="shared" si="11"/>
        <v>体</v>
      </c>
      <c r="L30" s="51" t="str">
        <f t="shared" si="12"/>
        <v>化</v>
      </c>
      <c r="M30" s="51" t="str">
        <f t="shared" si="13"/>
        <v>书</v>
      </c>
      <c r="N30" s="51" t="str">
        <f t="shared" si="14"/>
        <v>历</v>
      </c>
    </row>
    <row r="31" spans="1:14" ht="36" customHeight="1">
      <c r="A31" s="14" t="s">
        <v>68</v>
      </c>
      <c r="B31" s="15"/>
      <c r="C31" s="15"/>
      <c r="D31" s="15"/>
      <c r="E31" s="15"/>
      <c r="F31" s="15"/>
      <c r="G31" s="47"/>
      <c r="H31" s="47"/>
      <c r="I31" s="14" t="s">
        <v>68</v>
      </c>
      <c r="J31" s="15"/>
      <c r="K31" s="15"/>
      <c r="L31" s="15"/>
      <c r="M31" s="15"/>
      <c r="N31" s="15"/>
    </row>
    <row r="32" spans="1:14" ht="36" customHeight="1">
      <c r="A32" s="16" t="s">
        <v>147</v>
      </c>
      <c r="B32" s="16"/>
      <c r="C32" s="16"/>
      <c r="D32" s="16"/>
      <c r="E32" s="16"/>
      <c r="F32" s="16"/>
      <c r="G32" s="47"/>
      <c r="H32" s="47"/>
      <c r="I32" s="16" t="s">
        <v>147</v>
      </c>
      <c r="J32" s="16"/>
      <c r="K32" s="16"/>
      <c r="L32" s="16"/>
      <c r="M32" s="16"/>
      <c r="N32" s="16"/>
    </row>
    <row r="33" spans="1:14" ht="36" customHeight="1">
      <c r="A33" s="17" t="s">
        <v>70</v>
      </c>
      <c r="B33" s="18" t="s">
        <v>1</v>
      </c>
      <c r="C33" s="18" t="s">
        <v>2</v>
      </c>
      <c r="D33" s="18" t="s">
        <v>3</v>
      </c>
      <c r="E33" s="18" t="s">
        <v>4</v>
      </c>
      <c r="F33" s="19" t="s">
        <v>5</v>
      </c>
      <c r="G33" s="47"/>
      <c r="H33" s="47"/>
      <c r="I33" s="17" t="s">
        <v>70</v>
      </c>
      <c r="J33" s="18" t="s">
        <v>1</v>
      </c>
      <c r="K33" s="18" t="s">
        <v>2</v>
      </c>
      <c r="L33" s="18" t="s">
        <v>3</v>
      </c>
      <c r="M33" s="18" t="s">
        <v>4</v>
      </c>
      <c r="N33" s="19" t="s">
        <v>5</v>
      </c>
    </row>
    <row r="34" spans="1:14" ht="36" customHeight="1">
      <c r="A34" s="48">
        <v>1</v>
      </c>
      <c r="B34" s="49" t="str">
        <f>'初三'!B7</f>
        <v>数</v>
      </c>
      <c r="C34" s="49" t="str">
        <f>'初三'!I7</f>
        <v>语</v>
      </c>
      <c r="D34" s="49" t="str">
        <f>'初三'!P7</f>
        <v>数</v>
      </c>
      <c r="E34" s="49" t="str">
        <f>'初三'!W7</f>
        <v>语</v>
      </c>
      <c r="F34" s="49" t="str">
        <f>'初三'!AD7</f>
        <v>英</v>
      </c>
      <c r="G34" s="47"/>
      <c r="H34" s="47"/>
      <c r="I34" s="48">
        <v>1</v>
      </c>
      <c r="J34" s="49" t="str">
        <f>B34</f>
        <v>数</v>
      </c>
      <c r="K34" s="49" t="str">
        <f>C34</f>
        <v>语</v>
      </c>
      <c r="L34" s="49" t="str">
        <f>D34</f>
        <v>数</v>
      </c>
      <c r="M34" s="49" t="str">
        <f>E34</f>
        <v>语</v>
      </c>
      <c r="N34" s="49" t="str">
        <f>F34</f>
        <v>英</v>
      </c>
    </row>
    <row r="35" spans="1:14" ht="36" customHeight="1">
      <c r="A35" s="48">
        <v>2</v>
      </c>
      <c r="B35" s="49" t="str">
        <f>'初三'!C7</f>
        <v>英</v>
      </c>
      <c r="C35" s="49" t="str">
        <f>'初三'!J7</f>
        <v>英</v>
      </c>
      <c r="D35" s="49" t="str">
        <f>'初三'!Q7</f>
        <v>物</v>
      </c>
      <c r="E35" s="49" t="str">
        <f>'初三'!X7</f>
        <v>历</v>
      </c>
      <c r="F35" s="49" t="str">
        <f>'初三'!AE7</f>
        <v>物</v>
      </c>
      <c r="G35" s="47"/>
      <c r="H35" s="47"/>
      <c r="I35" s="48">
        <v>2</v>
      </c>
      <c r="J35" s="49" t="str">
        <f aca="true" t="shared" si="15" ref="J35:J40">B35</f>
        <v>英</v>
      </c>
      <c r="K35" s="49" t="str">
        <f aca="true" t="shared" si="16" ref="K35:K40">C35</f>
        <v>英</v>
      </c>
      <c r="L35" s="49" t="str">
        <f aca="true" t="shared" si="17" ref="L35:L40">D35</f>
        <v>物</v>
      </c>
      <c r="M35" s="49" t="str">
        <f aca="true" t="shared" si="18" ref="M35:M40">E35</f>
        <v>历</v>
      </c>
      <c r="N35" s="49" t="str">
        <f aca="true" t="shared" si="19" ref="N35:N40">F35</f>
        <v>物</v>
      </c>
    </row>
    <row r="36" spans="1:14" ht="36" customHeight="1">
      <c r="A36" s="48">
        <v>3</v>
      </c>
      <c r="B36" s="49" t="str">
        <f>'初三'!D7</f>
        <v>语</v>
      </c>
      <c r="C36" s="49" t="str">
        <f>'初三'!K7</f>
        <v>数</v>
      </c>
      <c r="D36" s="49" t="str">
        <f>'初三'!R7</f>
        <v>语</v>
      </c>
      <c r="E36" s="49" t="str">
        <f>'初三'!Y7</f>
        <v>数</v>
      </c>
      <c r="F36" s="49" t="str">
        <f>'初三'!AF7</f>
        <v>数</v>
      </c>
      <c r="G36" s="47"/>
      <c r="H36" s="47"/>
      <c r="I36" s="48">
        <v>3</v>
      </c>
      <c r="J36" s="49" t="str">
        <f t="shared" si="15"/>
        <v>语</v>
      </c>
      <c r="K36" s="49" t="str">
        <f t="shared" si="16"/>
        <v>数</v>
      </c>
      <c r="L36" s="49" t="str">
        <f t="shared" si="17"/>
        <v>语</v>
      </c>
      <c r="M36" s="49" t="str">
        <f t="shared" si="18"/>
        <v>数</v>
      </c>
      <c r="N36" s="49" t="str">
        <f t="shared" si="19"/>
        <v>数</v>
      </c>
    </row>
    <row r="37" spans="1:14" ht="36" customHeight="1">
      <c r="A37" s="48">
        <v>4</v>
      </c>
      <c r="B37" s="49" t="str">
        <f>'初三'!E7</f>
        <v>化</v>
      </c>
      <c r="C37" s="49" t="str">
        <f>'初三'!L7</f>
        <v>物</v>
      </c>
      <c r="D37" s="49" t="str">
        <f>'初三'!S7</f>
        <v>英</v>
      </c>
      <c r="E37" s="49" t="str">
        <f>'初三'!Z7</f>
        <v>化</v>
      </c>
      <c r="F37" s="49" t="str">
        <f>'初三'!AG7</f>
        <v>化</v>
      </c>
      <c r="G37" s="47"/>
      <c r="H37" s="47"/>
      <c r="I37" s="48">
        <v>4</v>
      </c>
      <c r="J37" s="49" t="str">
        <f t="shared" si="15"/>
        <v>化</v>
      </c>
      <c r="K37" s="49" t="str">
        <f t="shared" si="16"/>
        <v>物</v>
      </c>
      <c r="L37" s="49" t="str">
        <f t="shared" si="17"/>
        <v>英</v>
      </c>
      <c r="M37" s="49" t="str">
        <f t="shared" si="18"/>
        <v>化</v>
      </c>
      <c r="N37" s="49" t="str">
        <f t="shared" si="19"/>
        <v>化</v>
      </c>
    </row>
    <row r="38" spans="1:14" ht="36" customHeight="1">
      <c r="A38" s="48">
        <v>5</v>
      </c>
      <c r="B38" s="49" t="str">
        <f>'初三'!F7</f>
        <v>音</v>
      </c>
      <c r="C38" s="49" t="str">
        <f>'初三'!M7</f>
        <v>化</v>
      </c>
      <c r="D38" s="49" t="str">
        <f>'初三'!T7</f>
        <v>书</v>
      </c>
      <c r="E38" s="49" t="str">
        <f>'初三'!AA7</f>
        <v>物</v>
      </c>
      <c r="F38" s="49" t="str">
        <f>'初三'!AH7</f>
        <v>语</v>
      </c>
      <c r="G38" s="47"/>
      <c r="H38" s="47"/>
      <c r="I38" s="48">
        <v>5</v>
      </c>
      <c r="J38" s="49" t="str">
        <f t="shared" si="15"/>
        <v>音</v>
      </c>
      <c r="K38" s="49" t="str">
        <f t="shared" si="16"/>
        <v>化</v>
      </c>
      <c r="L38" s="49" t="str">
        <f t="shared" si="17"/>
        <v>书</v>
      </c>
      <c r="M38" s="49" t="str">
        <f t="shared" si="18"/>
        <v>物</v>
      </c>
      <c r="N38" s="49" t="str">
        <f t="shared" si="19"/>
        <v>语</v>
      </c>
    </row>
    <row r="39" spans="1:14" ht="36" customHeight="1">
      <c r="A39" s="48">
        <v>6</v>
      </c>
      <c r="B39" s="49" t="str">
        <f>'初三'!G7</f>
        <v>体</v>
      </c>
      <c r="C39" s="49" t="str">
        <f>'初三'!N7</f>
        <v>历</v>
      </c>
      <c r="D39" s="49" t="str">
        <f>'初三'!U7</f>
        <v>体</v>
      </c>
      <c r="E39" s="49" t="str">
        <f>'初三'!AB7</f>
        <v>道</v>
      </c>
      <c r="F39" s="49" t="str">
        <f>'初三'!AI7</f>
        <v>体</v>
      </c>
      <c r="G39" s="47"/>
      <c r="H39" s="47"/>
      <c r="I39" s="48">
        <v>6</v>
      </c>
      <c r="J39" s="49" t="str">
        <f t="shared" si="15"/>
        <v>体</v>
      </c>
      <c r="K39" s="49" t="str">
        <f t="shared" si="16"/>
        <v>历</v>
      </c>
      <c r="L39" s="49" t="str">
        <f t="shared" si="17"/>
        <v>体</v>
      </c>
      <c r="M39" s="49" t="str">
        <f t="shared" si="18"/>
        <v>道</v>
      </c>
      <c r="N39" s="49" t="str">
        <f t="shared" si="19"/>
        <v>体</v>
      </c>
    </row>
    <row r="40" spans="1:14" ht="36" customHeight="1">
      <c r="A40" s="50">
        <v>7</v>
      </c>
      <c r="B40" s="49" t="str">
        <f>'初三'!H7</f>
        <v>班</v>
      </c>
      <c r="C40" s="49" t="str">
        <f>'初三'!O7</f>
        <v>道</v>
      </c>
      <c r="D40" s="49" t="str">
        <f>'初三'!V7</f>
        <v>劳</v>
      </c>
      <c r="E40" s="49" t="str">
        <f>'初三'!AC7</f>
        <v>英</v>
      </c>
      <c r="F40" s="49" t="str">
        <f>'初三'!AJ7</f>
        <v>美</v>
      </c>
      <c r="G40" s="47"/>
      <c r="H40" s="47"/>
      <c r="I40" s="50">
        <v>7</v>
      </c>
      <c r="J40" s="49" t="str">
        <f t="shared" si="15"/>
        <v>班</v>
      </c>
      <c r="K40" s="49" t="str">
        <f t="shared" si="16"/>
        <v>道</v>
      </c>
      <c r="L40" s="49" t="str">
        <f t="shared" si="17"/>
        <v>劳</v>
      </c>
      <c r="M40" s="49" t="str">
        <f t="shared" si="18"/>
        <v>英</v>
      </c>
      <c r="N40" s="49" t="str">
        <f t="shared" si="19"/>
        <v>美</v>
      </c>
    </row>
    <row r="41" spans="1:14" ht="36" customHeight="1">
      <c r="A41" s="14" t="s">
        <v>68</v>
      </c>
      <c r="B41" s="15"/>
      <c r="C41" s="15"/>
      <c r="D41" s="15"/>
      <c r="E41" s="15"/>
      <c r="F41" s="15"/>
      <c r="G41" s="47"/>
      <c r="H41" s="47"/>
      <c r="I41" s="14" t="s">
        <v>68</v>
      </c>
      <c r="J41" s="15"/>
      <c r="K41" s="15"/>
      <c r="L41" s="15"/>
      <c r="M41" s="15"/>
      <c r="N41" s="15"/>
    </row>
    <row r="42" spans="1:14" ht="36" customHeight="1">
      <c r="A42" s="16" t="s">
        <v>148</v>
      </c>
      <c r="B42" s="16"/>
      <c r="C42" s="16"/>
      <c r="D42" s="16"/>
      <c r="E42" s="16"/>
      <c r="F42" s="16"/>
      <c r="G42" s="47"/>
      <c r="H42" s="47"/>
      <c r="I42" s="16" t="s">
        <v>148</v>
      </c>
      <c r="J42" s="16"/>
      <c r="K42" s="16"/>
      <c r="L42" s="16"/>
      <c r="M42" s="16"/>
      <c r="N42" s="16"/>
    </row>
    <row r="43" spans="1:14" ht="36" customHeight="1">
      <c r="A43" s="17" t="s">
        <v>70</v>
      </c>
      <c r="B43" s="18" t="s">
        <v>1</v>
      </c>
      <c r="C43" s="18" t="s">
        <v>2</v>
      </c>
      <c r="D43" s="18" t="s">
        <v>3</v>
      </c>
      <c r="E43" s="18" t="s">
        <v>4</v>
      </c>
      <c r="F43" s="19" t="s">
        <v>5</v>
      </c>
      <c r="G43" s="47"/>
      <c r="H43" s="47"/>
      <c r="I43" s="17" t="s">
        <v>70</v>
      </c>
      <c r="J43" s="18" t="s">
        <v>1</v>
      </c>
      <c r="K43" s="18" t="s">
        <v>2</v>
      </c>
      <c r="L43" s="18" t="s">
        <v>3</v>
      </c>
      <c r="M43" s="18" t="s">
        <v>4</v>
      </c>
      <c r="N43" s="19" t="s">
        <v>5</v>
      </c>
    </row>
    <row r="44" spans="1:14" ht="36" customHeight="1">
      <c r="A44" s="48">
        <v>1</v>
      </c>
      <c r="B44" s="49" t="str">
        <f>'初三'!B8</f>
        <v>语</v>
      </c>
      <c r="C44" s="49" t="str">
        <f>'初三'!I8</f>
        <v>语</v>
      </c>
      <c r="D44" s="49" t="str">
        <f>'初三'!P8</f>
        <v>英</v>
      </c>
      <c r="E44" s="49" t="str">
        <f>'初三'!W8</f>
        <v>语</v>
      </c>
      <c r="F44" s="49" t="str">
        <f>'初三'!AD8</f>
        <v>数</v>
      </c>
      <c r="G44" s="47"/>
      <c r="H44" s="47"/>
      <c r="I44" s="48">
        <v>1</v>
      </c>
      <c r="J44" s="49" t="str">
        <f>B44</f>
        <v>语</v>
      </c>
      <c r="K44" s="49" t="str">
        <f>C44</f>
        <v>语</v>
      </c>
      <c r="L44" s="49" t="str">
        <f>D44</f>
        <v>英</v>
      </c>
      <c r="M44" s="49" t="str">
        <f>E44</f>
        <v>语</v>
      </c>
      <c r="N44" s="49" t="str">
        <f>F44</f>
        <v>数</v>
      </c>
    </row>
    <row r="45" spans="1:14" ht="36" customHeight="1">
      <c r="A45" s="48">
        <v>2</v>
      </c>
      <c r="B45" s="49" t="str">
        <f>'初三'!C8</f>
        <v>物</v>
      </c>
      <c r="C45" s="49" t="str">
        <f>'初三'!J8</f>
        <v>数</v>
      </c>
      <c r="D45" s="49" t="str">
        <f>'初三'!Q8</f>
        <v>物</v>
      </c>
      <c r="E45" s="49" t="str">
        <f>'初三'!X8</f>
        <v>数</v>
      </c>
      <c r="F45" s="49" t="str">
        <f>'初三'!AE8</f>
        <v>物</v>
      </c>
      <c r="G45" s="47"/>
      <c r="H45" s="47"/>
      <c r="I45" s="48">
        <v>2</v>
      </c>
      <c r="J45" s="49" t="str">
        <f aca="true" t="shared" si="20" ref="J45:J50">B45</f>
        <v>物</v>
      </c>
      <c r="K45" s="49" t="str">
        <f aca="true" t="shared" si="21" ref="K45:K50">C45</f>
        <v>数</v>
      </c>
      <c r="L45" s="49" t="str">
        <f aca="true" t="shared" si="22" ref="L45:L50">D45</f>
        <v>物</v>
      </c>
      <c r="M45" s="49" t="str">
        <f aca="true" t="shared" si="23" ref="M45:M50">E45</f>
        <v>数</v>
      </c>
      <c r="N45" s="49" t="str">
        <f aca="true" t="shared" si="24" ref="N45:N50">F45</f>
        <v>物</v>
      </c>
    </row>
    <row r="46" spans="1:14" ht="36" customHeight="1">
      <c r="A46" s="48">
        <v>3</v>
      </c>
      <c r="B46" s="49" t="str">
        <f>'初三'!D8</f>
        <v>英</v>
      </c>
      <c r="C46" s="49" t="str">
        <f>'初三'!K8</f>
        <v>化</v>
      </c>
      <c r="D46" s="49" t="str">
        <f>'初三'!R8</f>
        <v>数</v>
      </c>
      <c r="E46" s="49" t="str">
        <f>'初三'!Y8</f>
        <v>英</v>
      </c>
      <c r="F46" s="49" t="str">
        <f>'初三'!AF8</f>
        <v>语</v>
      </c>
      <c r="G46" s="47"/>
      <c r="H46" s="47"/>
      <c r="I46" s="48">
        <v>3</v>
      </c>
      <c r="J46" s="49" t="str">
        <f t="shared" si="20"/>
        <v>英</v>
      </c>
      <c r="K46" s="49" t="str">
        <f t="shared" si="21"/>
        <v>化</v>
      </c>
      <c r="L46" s="49" t="str">
        <f t="shared" si="22"/>
        <v>数</v>
      </c>
      <c r="M46" s="49" t="str">
        <f t="shared" si="23"/>
        <v>英</v>
      </c>
      <c r="N46" s="49" t="str">
        <f t="shared" si="24"/>
        <v>语</v>
      </c>
    </row>
    <row r="47" spans="1:14" ht="36" customHeight="1">
      <c r="A47" s="48">
        <v>4</v>
      </c>
      <c r="B47" s="49" t="str">
        <f>'初三'!E8</f>
        <v>数</v>
      </c>
      <c r="C47" s="49" t="str">
        <f>'初三'!L8</f>
        <v>英</v>
      </c>
      <c r="D47" s="49" t="str">
        <f>'初三'!S8</f>
        <v>语</v>
      </c>
      <c r="E47" s="49" t="str">
        <f>'初三'!Z8</f>
        <v>物</v>
      </c>
      <c r="F47" s="49" t="str">
        <f>'初三'!AG8</f>
        <v>道</v>
      </c>
      <c r="G47" s="47"/>
      <c r="H47" s="47"/>
      <c r="I47" s="48">
        <v>4</v>
      </c>
      <c r="J47" s="49" t="str">
        <f t="shared" si="20"/>
        <v>数</v>
      </c>
      <c r="K47" s="49" t="str">
        <f t="shared" si="21"/>
        <v>英</v>
      </c>
      <c r="L47" s="49" t="str">
        <f t="shared" si="22"/>
        <v>语</v>
      </c>
      <c r="M47" s="49" t="str">
        <f t="shared" si="23"/>
        <v>物</v>
      </c>
      <c r="N47" s="49" t="str">
        <f t="shared" si="24"/>
        <v>道</v>
      </c>
    </row>
    <row r="48" spans="1:14" ht="36" customHeight="1">
      <c r="A48" s="48">
        <v>5</v>
      </c>
      <c r="B48" s="49" t="str">
        <f>'初三'!F8</f>
        <v>体</v>
      </c>
      <c r="C48" s="49" t="str">
        <f>'初三'!M8</f>
        <v>历</v>
      </c>
      <c r="D48" s="49" t="str">
        <f>'初三'!T8</f>
        <v>体</v>
      </c>
      <c r="E48" s="49" t="str">
        <f>'初三'!AA8</f>
        <v>化</v>
      </c>
      <c r="F48" s="49" t="str">
        <f>'初三'!AH8</f>
        <v>体</v>
      </c>
      <c r="G48" s="47"/>
      <c r="H48" s="47"/>
      <c r="I48" s="48">
        <v>5</v>
      </c>
      <c r="J48" s="49" t="str">
        <f t="shared" si="20"/>
        <v>体</v>
      </c>
      <c r="K48" s="49" t="str">
        <f t="shared" si="21"/>
        <v>历</v>
      </c>
      <c r="L48" s="49" t="str">
        <f t="shared" si="22"/>
        <v>体</v>
      </c>
      <c r="M48" s="49" t="str">
        <f t="shared" si="23"/>
        <v>化</v>
      </c>
      <c r="N48" s="49" t="str">
        <f t="shared" si="24"/>
        <v>体</v>
      </c>
    </row>
    <row r="49" spans="1:14" ht="36" customHeight="1">
      <c r="A49" s="48">
        <v>6</v>
      </c>
      <c r="B49" s="49" t="str">
        <f>'初三'!G8</f>
        <v>化</v>
      </c>
      <c r="C49" s="49" t="str">
        <f>'初三'!N8</f>
        <v>音</v>
      </c>
      <c r="D49" s="49" t="str">
        <f>'初三'!U8</f>
        <v>道</v>
      </c>
      <c r="E49" s="49" t="str">
        <f>'初三'!AB8</f>
        <v>美</v>
      </c>
      <c r="F49" s="49" t="str">
        <f>'初三'!AI8</f>
        <v>英</v>
      </c>
      <c r="G49" s="47"/>
      <c r="H49" s="47"/>
      <c r="I49" s="48">
        <v>6</v>
      </c>
      <c r="J49" s="49" t="str">
        <f t="shared" si="20"/>
        <v>化</v>
      </c>
      <c r="K49" s="49" t="str">
        <f t="shared" si="21"/>
        <v>音</v>
      </c>
      <c r="L49" s="49" t="str">
        <f t="shared" si="22"/>
        <v>道</v>
      </c>
      <c r="M49" s="49" t="str">
        <f t="shared" si="23"/>
        <v>美</v>
      </c>
      <c r="N49" s="49" t="str">
        <f t="shared" si="24"/>
        <v>英</v>
      </c>
    </row>
    <row r="50" spans="1:14" ht="36" customHeight="1">
      <c r="A50" s="50">
        <v>7</v>
      </c>
      <c r="B50" s="49" t="str">
        <f>'初三'!H8</f>
        <v>班</v>
      </c>
      <c r="C50" s="49" t="str">
        <f>'初三'!O8</f>
        <v>书</v>
      </c>
      <c r="D50" s="49" t="str">
        <f>'初三'!V8</f>
        <v>化</v>
      </c>
      <c r="E50" s="49" t="str">
        <f>'初三'!AC8</f>
        <v>历</v>
      </c>
      <c r="F50" s="49" t="str">
        <f>'初三'!AJ8</f>
        <v>劳</v>
      </c>
      <c r="G50" s="47"/>
      <c r="H50" s="47"/>
      <c r="I50" s="50">
        <v>7</v>
      </c>
      <c r="J50" s="49" t="str">
        <f t="shared" si="20"/>
        <v>班</v>
      </c>
      <c r="K50" s="49" t="str">
        <f t="shared" si="21"/>
        <v>书</v>
      </c>
      <c r="L50" s="49" t="str">
        <f t="shared" si="22"/>
        <v>化</v>
      </c>
      <c r="M50" s="49" t="str">
        <f t="shared" si="23"/>
        <v>历</v>
      </c>
      <c r="N50" s="49" t="str">
        <f t="shared" si="24"/>
        <v>劳</v>
      </c>
    </row>
    <row r="51" spans="1:14" ht="36" customHeight="1">
      <c r="A51" s="14" t="s">
        <v>68</v>
      </c>
      <c r="B51" s="15"/>
      <c r="C51" s="15"/>
      <c r="D51" s="15"/>
      <c r="E51" s="15"/>
      <c r="F51" s="15"/>
      <c r="G51" s="47"/>
      <c r="H51" s="47"/>
      <c r="I51" s="14" t="s">
        <v>68</v>
      </c>
      <c r="J51" s="15"/>
      <c r="K51" s="15"/>
      <c r="L51" s="15"/>
      <c r="M51" s="15"/>
      <c r="N51" s="15"/>
    </row>
    <row r="52" spans="1:14" ht="36" customHeight="1">
      <c r="A52" s="16" t="s">
        <v>149</v>
      </c>
      <c r="B52" s="16"/>
      <c r="C52" s="16"/>
      <c r="D52" s="16"/>
      <c r="E52" s="16"/>
      <c r="F52" s="16"/>
      <c r="G52" s="47"/>
      <c r="H52" s="47"/>
      <c r="I52" s="16" t="s">
        <v>149</v>
      </c>
      <c r="J52" s="16"/>
      <c r="K52" s="16"/>
      <c r="L52" s="16"/>
      <c r="M52" s="16"/>
      <c r="N52" s="16"/>
    </row>
    <row r="53" spans="1:14" ht="36" customHeight="1">
      <c r="A53" s="17" t="s">
        <v>70</v>
      </c>
      <c r="B53" s="18" t="s">
        <v>1</v>
      </c>
      <c r="C53" s="18" t="s">
        <v>2</v>
      </c>
      <c r="D53" s="18" t="s">
        <v>3</v>
      </c>
      <c r="E53" s="18" t="s">
        <v>4</v>
      </c>
      <c r="F53" s="19" t="s">
        <v>5</v>
      </c>
      <c r="G53" s="47"/>
      <c r="H53" s="47"/>
      <c r="I53" s="17" t="s">
        <v>70</v>
      </c>
      <c r="J53" s="18" t="s">
        <v>1</v>
      </c>
      <c r="K53" s="18" t="s">
        <v>2</v>
      </c>
      <c r="L53" s="18" t="s">
        <v>3</v>
      </c>
      <c r="M53" s="18" t="s">
        <v>4</v>
      </c>
      <c r="N53" s="19" t="s">
        <v>5</v>
      </c>
    </row>
    <row r="54" spans="1:14" ht="36" customHeight="1">
      <c r="A54" s="20">
        <v>1</v>
      </c>
      <c r="B54" s="53" t="str">
        <f>'初三'!B$9</f>
        <v>数</v>
      </c>
      <c r="C54" s="53" t="str">
        <f>'初三'!I$9</f>
        <v>英</v>
      </c>
      <c r="D54" s="53" t="str">
        <f>'初三'!P$9</f>
        <v>数</v>
      </c>
      <c r="E54" s="53" t="str">
        <f>'初三'!W$9</f>
        <v>英</v>
      </c>
      <c r="F54" s="53" t="str">
        <f>'初三'!AD$9</f>
        <v>语</v>
      </c>
      <c r="G54" s="47"/>
      <c r="H54" s="47"/>
      <c r="I54" s="20">
        <v>1</v>
      </c>
      <c r="J54" s="57" t="str">
        <f>B54</f>
        <v>数</v>
      </c>
      <c r="K54" s="57" t="str">
        <f>C54</f>
        <v>英</v>
      </c>
      <c r="L54" s="57" t="str">
        <f>D54</f>
        <v>数</v>
      </c>
      <c r="M54" s="57" t="str">
        <f>E54</f>
        <v>英</v>
      </c>
      <c r="N54" s="57" t="str">
        <f>F54</f>
        <v>语</v>
      </c>
    </row>
    <row r="55" spans="1:14" ht="36" customHeight="1">
      <c r="A55" s="20">
        <v>2</v>
      </c>
      <c r="B55" s="53" t="str">
        <f>'初三'!C$9</f>
        <v>英</v>
      </c>
      <c r="C55" s="53" t="str">
        <f>'初三'!J$9</f>
        <v>美</v>
      </c>
      <c r="D55" s="53" t="str">
        <f>'初三'!Q$9</f>
        <v>化</v>
      </c>
      <c r="E55" s="53" t="str">
        <f>'初三'!X$9</f>
        <v>音</v>
      </c>
      <c r="F55" s="53" t="str">
        <f>'初三'!AE$9</f>
        <v>历</v>
      </c>
      <c r="G55" s="47"/>
      <c r="H55" s="47"/>
      <c r="I55" s="20">
        <v>2</v>
      </c>
      <c r="J55" s="57" t="str">
        <f aca="true" t="shared" si="25" ref="J55:J60">B55</f>
        <v>英</v>
      </c>
      <c r="K55" s="57" t="str">
        <f aca="true" t="shared" si="26" ref="K55:K60">C55</f>
        <v>美</v>
      </c>
      <c r="L55" s="57" t="str">
        <f aca="true" t="shared" si="27" ref="L55:L60">D55</f>
        <v>化</v>
      </c>
      <c r="M55" s="57" t="str">
        <f aca="true" t="shared" si="28" ref="M55:M60">E55</f>
        <v>音</v>
      </c>
      <c r="N55" s="57" t="str">
        <f aca="true" t="shared" si="29" ref="N55:N60">F55</f>
        <v>历</v>
      </c>
    </row>
    <row r="56" spans="1:14" ht="36" customHeight="1">
      <c r="A56" s="20">
        <v>3</v>
      </c>
      <c r="B56" s="53" t="str">
        <f>'初三'!D$9</f>
        <v>语</v>
      </c>
      <c r="C56" s="53" t="str">
        <f>'初三'!K$9</f>
        <v>数</v>
      </c>
      <c r="D56" s="53" t="str">
        <f>'初三'!R$9</f>
        <v>语</v>
      </c>
      <c r="E56" s="53" t="str">
        <f>'初三'!Y$9</f>
        <v>语</v>
      </c>
      <c r="F56" s="53" t="str">
        <f>'初三'!AF$9</f>
        <v>数</v>
      </c>
      <c r="G56" s="47"/>
      <c r="H56" s="47"/>
      <c r="I56" s="20">
        <v>3</v>
      </c>
      <c r="J56" s="57" t="str">
        <f t="shared" si="25"/>
        <v>语</v>
      </c>
      <c r="K56" s="57" t="str">
        <f t="shared" si="26"/>
        <v>数</v>
      </c>
      <c r="L56" s="57" t="str">
        <f t="shared" si="27"/>
        <v>语</v>
      </c>
      <c r="M56" s="57" t="str">
        <f t="shared" si="28"/>
        <v>语</v>
      </c>
      <c r="N56" s="57" t="str">
        <f t="shared" si="29"/>
        <v>数</v>
      </c>
    </row>
    <row r="57" spans="1:14" ht="36" customHeight="1">
      <c r="A57" s="20">
        <v>4</v>
      </c>
      <c r="B57" s="53" t="str">
        <f>'初三'!E$9</f>
        <v>体</v>
      </c>
      <c r="C57" s="53" t="str">
        <f>'初三'!L$9</f>
        <v>语</v>
      </c>
      <c r="D57" s="53" t="str">
        <f>'初三'!S$9</f>
        <v>物</v>
      </c>
      <c r="E57" s="53" t="str">
        <f>'初三'!Z$9</f>
        <v>数</v>
      </c>
      <c r="F57" s="53" t="str">
        <f>'初三'!AG$9</f>
        <v>英</v>
      </c>
      <c r="G57" s="47"/>
      <c r="H57" s="47"/>
      <c r="I57" s="20">
        <v>4</v>
      </c>
      <c r="J57" s="57" t="str">
        <f t="shared" si="25"/>
        <v>体</v>
      </c>
      <c r="K57" s="57" t="str">
        <f t="shared" si="26"/>
        <v>语</v>
      </c>
      <c r="L57" s="57" t="str">
        <f t="shared" si="27"/>
        <v>物</v>
      </c>
      <c r="M57" s="57" t="str">
        <f t="shared" si="28"/>
        <v>数</v>
      </c>
      <c r="N57" s="57" t="str">
        <f t="shared" si="29"/>
        <v>英</v>
      </c>
    </row>
    <row r="58" spans="1:14" ht="36" customHeight="1">
      <c r="A58" s="20">
        <v>5</v>
      </c>
      <c r="B58" s="53" t="str">
        <f>'初三'!F$9</f>
        <v>化</v>
      </c>
      <c r="C58" s="53" t="str">
        <f>'初三'!M$9</f>
        <v>道</v>
      </c>
      <c r="D58" s="53" t="str">
        <f>'初三'!T$9</f>
        <v>历</v>
      </c>
      <c r="E58" s="53" t="str">
        <f>'初三'!AA$9</f>
        <v>道</v>
      </c>
      <c r="F58" s="53" t="str">
        <f>'初三'!AH$9</f>
        <v>化</v>
      </c>
      <c r="G58" s="47"/>
      <c r="H58" s="47"/>
      <c r="I58" s="20">
        <v>5</v>
      </c>
      <c r="J58" s="57" t="str">
        <f t="shared" si="25"/>
        <v>化</v>
      </c>
      <c r="K58" s="57" t="str">
        <f t="shared" si="26"/>
        <v>道</v>
      </c>
      <c r="L58" s="57" t="str">
        <f t="shared" si="27"/>
        <v>历</v>
      </c>
      <c r="M58" s="57" t="str">
        <f t="shared" si="28"/>
        <v>道</v>
      </c>
      <c r="N58" s="57" t="str">
        <f t="shared" si="29"/>
        <v>化</v>
      </c>
    </row>
    <row r="59" spans="1:14" ht="36" customHeight="1">
      <c r="A59" s="20">
        <v>6</v>
      </c>
      <c r="B59" s="53" t="str">
        <f>'初三'!G$9</f>
        <v>书</v>
      </c>
      <c r="C59" s="53" t="str">
        <f>'初三'!N$9</f>
        <v>物</v>
      </c>
      <c r="D59" s="53" t="str">
        <f>'初三'!U$9</f>
        <v>英</v>
      </c>
      <c r="E59" s="53" t="str">
        <f>'初三'!AB$9</f>
        <v>化</v>
      </c>
      <c r="F59" s="53" t="str">
        <f>'初三'!AI$9</f>
        <v>物</v>
      </c>
      <c r="G59" s="47"/>
      <c r="H59" s="47"/>
      <c r="I59" s="20">
        <v>6</v>
      </c>
      <c r="J59" s="57" t="str">
        <f t="shared" si="25"/>
        <v>书</v>
      </c>
      <c r="K59" s="57" t="str">
        <f t="shared" si="26"/>
        <v>物</v>
      </c>
      <c r="L59" s="57" t="str">
        <f t="shared" si="27"/>
        <v>英</v>
      </c>
      <c r="M59" s="57" t="str">
        <f t="shared" si="28"/>
        <v>化</v>
      </c>
      <c r="N59" s="57" t="str">
        <f t="shared" si="29"/>
        <v>物</v>
      </c>
    </row>
    <row r="60" spans="1:14" ht="36" customHeight="1">
      <c r="A60" s="54">
        <v>7</v>
      </c>
      <c r="B60" s="53" t="str">
        <f>'初三'!H$9</f>
        <v>班</v>
      </c>
      <c r="C60" s="53" t="str">
        <f>'初三'!O$9</f>
        <v>劳</v>
      </c>
      <c r="D60" s="53" t="str">
        <f>'初三'!V$9</f>
        <v>体</v>
      </c>
      <c r="E60" s="53" t="str">
        <f>'初三'!AC$9</f>
        <v>物</v>
      </c>
      <c r="F60" s="53" t="str">
        <f>'初三'!AJ$9</f>
        <v>体</v>
      </c>
      <c r="G60" s="47"/>
      <c r="H60" s="47"/>
      <c r="I60" s="54">
        <v>7</v>
      </c>
      <c r="J60" s="57" t="str">
        <f t="shared" si="25"/>
        <v>班</v>
      </c>
      <c r="K60" s="57" t="str">
        <f t="shared" si="26"/>
        <v>劳</v>
      </c>
      <c r="L60" s="57" t="str">
        <f t="shared" si="27"/>
        <v>体</v>
      </c>
      <c r="M60" s="57" t="str">
        <f t="shared" si="28"/>
        <v>物</v>
      </c>
      <c r="N60" s="57" t="str">
        <f t="shared" si="29"/>
        <v>体</v>
      </c>
    </row>
  </sheetData>
  <sheetProtection/>
  <mergeCells count="12">
    <mergeCell ref="A2:F2"/>
    <mergeCell ref="I2:N2"/>
    <mergeCell ref="A12:F12"/>
    <mergeCell ref="I12:N12"/>
    <mergeCell ref="A22:F22"/>
    <mergeCell ref="I22:N22"/>
    <mergeCell ref="A32:F32"/>
    <mergeCell ref="I32:N32"/>
    <mergeCell ref="A42:F42"/>
    <mergeCell ref="I42:N42"/>
    <mergeCell ref="A52:F52"/>
    <mergeCell ref="I52:N52"/>
  </mergeCells>
  <printOptions horizontalCentered="1" verticalCentered="1"/>
  <pageMargins left="1.929861111111111" right="0.75" top="0.9798611111111111" bottom="1.5694444444444444" header="0.5097222222222222" footer="0.50972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92"/>
  <sheetViews>
    <sheetView showZeros="0" zoomScaleSheetLayoutView="100" workbookViewId="0" topLeftCell="A43">
      <selection activeCell="AG20" sqref="AG20"/>
    </sheetView>
  </sheetViews>
  <sheetFormatPr defaultColWidth="9.00390625" defaultRowHeight="14.25"/>
  <cols>
    <col min="1" max="1" width="7.25390625" style="23" customWidth="1"/>
    <col min="2" max="9" width="3.00390625" style="23" customWidth="1"/>
    <col min="10" max="10" width="3.50390625" style="23" customWidth="1"/>
    <col min="11" max="36" width="3.00390625" style="23" customWidth="1"/>
  </cols>
  <sheetData>
    <row r="1" spans="1:36" ht="14.25">
      <c r="A1" s="24"/>
      <c r="B1" s="25"/>
      <c r="C1" s="25"/>
      <c r="D1" s="25"/>
      <c r="E1" s="25"/>
      <c r="F1" s="25"/>
      <c r="G1" s="25"/>
      <c r="H1" s="26"/>
      <c r="I1" s="33"/>
      <c r="J1" s="25"/>
      <c r="K1" s="25"/>
      <c r="L1" s="25"/>
      <c r="M1" s="25"/>
      <c r="N1" s="25"/>
      <c r="O1" s="26"/>
      <c r="P1" s="33"/>
      <c r="Q1" s="25"/>
      <c r="R1" s="25"/>
      <c r="S1" s="25"/>
      <c r="T1" s="25"/>
      <c r="U1" s="25"/>
      <c r="V1" s="26"/>
      <c r="W1" s="33"/>
      <c r="X1" s="25"/>
      <c r="Y1" s="25"/>
      <c r="Z1" s="25"/>
      <c r="AA1" s="25"/>
      <c r="AB1" s="25"/>
      <c r="AC1" s="26"/>
      <c r="AD1" s="37"/>
      <c r="AE1" s="38" t="s">
        <v>150</v>
      </c>
      <c r="AF1" s="39"/>
      <c r="AG1" s="39"/>
      <c r="AH1" s="39"/>
      <c r="AI1" s="39"/>
      <c r="AJ1" s="43"/>
    </row>
    <row r="2" spans="1:36" ht="14.25">
      <c r="A2" s="27" t="s">
        <v>151</v>
      </c>
      <c r="B2" s="28" t="s">
        <v>1</v>
      </c>
      <c r="C2" s="29"/>
      <c r="D2" s="29"/>
      <c r="E2" s="29"/>
      <c r="F2" s="29"/>
      <c r="G2" s="29"/>
      <c r="H2" s="30"/>
      <c r="I2" s="34" t="s">
        <v>2</v>
      </c>
      <c r="J2" s="29"/>
      <c r="K2" s="29"/>
      <c r="L2" s="29"/>
      <c r="M2" s="29"/>
      <c r="N2" s="29"/>
      <c r="O2" s="30"/>
      <c r="P2" s="34" t="s">
        <v>3</v>
      </c>
      <c r="Q2" s="29"/>
      <c r="R2" s="29"/>
      <c r="S2" s="29"/>
      <c r="T2" s="29"/>
      <c r="U2" s="29"/>
      <c r="V2" s="30"/>
      <c r="W2" s="34" t="s">
        <v>4</v>
      </c>
      <c r="X2" s="29"/>
      <c r="Y2" s="29"/>
      <c r="Z2" s="29"/>
      <c r="AA2" s="29"/>
      <c r="AB2" s="29"/>
      <c r="AC2" s="30"/>
      <c r="AD2" s="40" t="s">
        <v>5</v>
      </c>
      <c r="AE2" s="41"/>
      <c r="AF2" s="41"/>
      <c r="AG2" s="41"/>
      <c r="AH2" s="41"/>
      <c r="AI2" s="41"/>
      <c r="AJ2" s="44"/>
    </row>
    <row r="3" spans="1:36" ht="14.25">
      <c r="A3" s="31"/>
      <c r="B3" s="29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30">
        <v>7</v>
      </c>
      <c r="I3" s="35">
        <v>1</v>
      </c>
      <c r="J3" s="29">
        <v>2</v>
      </c>
      <c r="K3" s="29">
        <v>3</v>
      </c>
      <c r="L3" s="29">
        <v>4</v>
      </c>
      <c r="M3" s="29">
        <v>5</v>
      </c>
      <c r="N3" s="29">
        <v>6</v>
      </c>
      <c r="O3" s="30">
        <v>7</v>
      </c>
      <c r="P3" s="35">
        <v>1</v>
      </c>
      <c r="Q3" s="29">
        <v>2</v>
      </c>
      <c r="R3" s="29">
        <v>3</v>
      </c>
      <c r="S3" s="29">
        <v>4</v>
      </c>
      <c r="T3" s="29">
        <v>5</v>
      </c>
      <c r="U3" s="29">
        <v>6</v>
      </c>
      <c r="V3" s="30">
        <v>7</v>
      </c>
      <c r="W3" s="35">
        <v>1</v>
      </c>
      <c r="X3" s="29">
        <v>2</v>
      </c>
      <c r="Y3" s="29">
        <v>3</v>
      </c>
      <c r="Z3" s="29">
        <v>4</v>
      </c>
      <c r="AA3" s="29">
        <v>5</v>
      </c>
      <c r="AB3" s="29">
        <v>6</v>
      </c>
      <c r="AC3" s="30">
        <v>7</v>
      </c>
      <c r="AD3" s="42">
        <v>1</v>
      </c>
      <c r="AE3" s="31">
        <v>2</v>
      </c>
      <c r="AF3" s="31">
        <v>3</v>
      </c>
      <c r="AG3" s="31">
        <v>4</v>
      </c>
      <c r="AH3" s="31">
        <v>5</v>
      </c>
      <c r="AI3" s="31">
        <v>6</v>
      </c>
      <c r="AJ3" s="45">
        <v>7</v>
      </c>
    </row>
    <row r="4" spans="1:36" ht="14.25">
      <c r="A4" s="24" t="str">
        <f>'初一'!A12</f>
        <v>邱丽娟</v>
      </c>
      <c r="B4" s="24">
        <f>'初一'!B12</f>
        <v>0</v>
      </c>
      <c r="C4" s="24">
        <f>'初一'!C12</f>
        <v>0</v>
      </c>
      <c r="D4" s="24">
        <f>'初一'!D12</f>
        <v>0</v>
      </c>
      <c r="E4" s="24">
        <f>'初一'!E12</f>
        <v>11</v>
      </c>
      <c r="F4" s="24">
        <f>'初一'!F12</f>
        <v>0</v>
      </c>
      <c r="G4" s="24">
        <f>'初一'!G12</f>
        <v>0</v>
      </c>
      <c r="H4" s="32">
        <f>'初一'!H12</f>
        <v>0</v>
      </c>
      <c r="I4" s="36">
        <f>'初一'!I12</f>
        <v>11</v>
      </c>
      <c r="J4" s="24">
        <f>'初一'!J12</f>
        <v>0</v>
      </c>
      <c r="K4" s="24">
        <f>'初一'!K12</f>
        <v>0</v>
      </c>
      <c r="L4" s="24">
        <f>'初一'!L12</f>
        <v>0</v>
      </c>
      <c r="M4" s="24">
        <f>'初一'!M12</f>
        <v>0</v>
      </c>
      <c r="N4" s="24">
        <f>'初一'!N12</f>
        <v>0</v>
      </c>
      <c r="O4" s="32">
        <f>'初一'!O12</f>
        <v>0</v>
      </c>
      <c r="P4" s="36">
        <f>'初一'!P12</f>
        <v>0</v>
      </c>
      <c r="Q4" s="24">
        <f>'初一'!Q12</f>
        <v>11</v>
      </c>
      <c r="R4" s="24">
        <f>'初一'!R12</f>
        <v>0</v>
      </c>
      <c r="S4" s="24">
        <f>'初一'!S12</f>
        <v>0</v>
      </c>
      <c r="T4" s="24">
        <f>'初一'!T12</f>
        <v>11</v>
      </c>
      <c r="U4" s="24">
        <f>'初一'!U12</f>
        <v>0</v>
      </c>
      <c r="V4" s="32">
        <f>'初一'!V12</f>
        <v>0</v>
      </c>
      <c r="W4" s="36">
        <f>'初一'!W12</f>
        <v>0</v>
      </c>
      <c r="X4" s="24">
        <f>'初一'!X12</f>
        <v>0</v>
      </c>
      <c r="Y4" s="24">
        <f>'初一'!Y12</f>
        <v>11</v>
      </c>
      <c r="Z4" s="24">
        <f>'初一'!Z12</f>
        <v>0</v>
      </c>
      <c r="AA4" s="24" t="str">
        <f>'初一'!AA12</f>
        <v>教</v>
      </c>
      <c r="AB4" s="24" t="str">
        <f>'初一'!AB12</f>
        <v>研</v>
      </c>
      <c r="AC4" s="32">
        <f>'初一'!AC12</f>
        <v>0</v>
      </c>
      <c r="AD4" s="36">
        <f>'初一'!AD12</f>
        <v>11</v>
      </c>
      <c r="AE4" s="24">
        <f>'初一'!AE12</f>
        <v>0</v>
      </c>
      <c r="AF4" s="24">
        <f>'初一'!AF12</f>
        <v>0</v>
      </c>
      <c r="AG4" s="24">
        <f>'初一'!AG12</f>
        <v>0</v>
      </c>
      <c r="AH4" s="24">
        <f>'初一'!AH12</f>
        <v>0</v>
      </c>
      <c r="AI4" s="24">
        <f>'初一'!AI12</f>
        <v>0</v>
      </c>
      <c r="AJ4" s="32">
        <f>'初一'!AJ12</f>
        <v>0</v>
      </c>
    </row>
    <row r="5" spans="1:36" ht="14.25">
      <c r="A5" s="24" t="str">
        <f>'初一'!A13</f>
        <v>陆建平</v>
      </c>
      <c r="B5" s="24">
        <f>'初一'!B13</f>
        <v>0</v>
      </c>
      <c r="C5" s="24">
        <f>'初一'!C13</f>
        <v>12</v>
      </c>
      <c r="D5" s="24">
        <f>'初一'!D13</f>
        <v>0</v>
      </c>
      <c r="E5" s="24">
        <f>'初一'!E13</f>
        <v>0</v>
      </c>
      <c r="F5" s="24">
        <f>'初一'!F13</f>
        <v>0</v>
      </c>
      <c r="G5" s="24">
        <f>'初一'!G13</f>
        <v>0</v>
      </c>
      <c r="H5" s="32">
        <f>'初一'!H13</f>
        <v>0</v>
      </c>
      <c r="I5" s="36">
        <f>'初一'!I13</f>
        <v>12</v>
      </c>
      <c r="J5" s="24">
        <f>'初一'!J13</f>
        <v>0</v>
      </c>
      <c r="K5" s="24">
        <f>'初一'!K13</f>
        <v>0</v>
      </c>
      <c r="L5" s="24">
        <f>'初一'!L13</f>
        <v>0</v>
      </c>
      <c r="M5" s="24">
        <f>'初一'!M13</f>
        <v>0</v>
      </c>
      <c r="N5" s="24">
        <f>'初一'!N13</f>
        <v>0</v>
      </c>
      <c r="O5" s="32">
        <f>'初一'!O13</f>
        <v>0</v>
      </c>
      <c r="P5" s="36">
        <f>'初一'!P13</f>
        <v>0</v>
      </c>
      <c r="Q5" s="24">
        <f>'初一'!Q13</f>
        <v>0</v>
      </c>
      <c r="R5" s="24">
        <f>'初一'!R13</f>
        <v>12</v>
      </c>
      <c r="S5" s="24">
        <f>'初一'!S13</f>
        <v>0</v>
      </c>
      <c r="T5" s="24">
        <f>'初一'!T13</f>
        <v>0</v>
      </c>
      <c r="U5" s="24">
        <f>'初一'!U13</f>
        <v>0</v>
      </c>
      <c r="V5" s="32">
        <f>'初一'!V13</f>
        <v>0</v>
      </c>
      <c r="W5" s="36">
        <f>'初一'!W13</f>
        <v>0</v>
      </c>
      <c r="X5" s="24">
        <f>'初一'!X13</f>
        <v>0</v>
      </c>
      <c r="Y5" s="24">
        <f>'初一'!Y13</f>
        <v>0</v>
      </c>
      <c r="Z5" s="24">
        <f>'初一'!Z13</f>
        <v>12</v>
      </c>
      <c r="AA5" s="24" t="str">
        <f>'初一'!AA13</f>
        <v>教</v>
      </c>
      <c r="AB5" s="24" t="str">
        <f>'初一'!AB13</f>
        <v>研</v>
      </c>
      <c r="AC5" s="32">
        <f>'初一'!AC13</f>
        <v>0</v>
      </c>
      <c r="AD5" s="36">
        <f>'初一'!AD13</f>
        <v>12</v>
      </c>
      <c r="AE5" s="24">
        <f>'初一'!AE13</f>
        <v>0</v>
      </c>
      <c r="AF5" s="24">
        <f>'初一'!AF13</f>
        <v>0</v>
      </c>
      <c r="AG5" s="24">
        <f>'初一'!AG13</f>
        <v>0</v>
      </c>
      <c r="AH5" s="24">
        <f>'初一'!AH13</f>
        <v>0</v>
      </c>
      <c r="AI5" s="24">
        <f>'初一'!AI13</f>
        <v>0</v>
      </c>
      <c r="AJ5" s="32">
        <f>'初一'!AJ13</f>
        <v>12</v>
      </c>
    </row>
    <row r="6" spans="1:36" ht="14.25">
      <c r="A6" s="24" t="str">
        <f>'初一'!A14</f>
        <v>吕思佳</v>
      </c>
      <c r="B6" s="24">
        <f>'初一'!B14</f>
        <v>14</v>
      </c>
      <c r="C6" s="24">
        <f>'初一'!C14</f>
        <v>0</v>
      </c>
      <c r="D6" s="24">
        <f>'初一'!D14</f>
        <v>13</v>
      </c>
      <c r="E6" s="24">
        <f>'初一'!E14</f>
        <v>0</v>
      </c>
      <c r="F6" s="24">
        <f>'初一'!F14</f>
        <v>0</v>
      </c>
      <c r="G6" s="24">
        <f>'初一'!G14</f>
        <v>0</v>
      </c>
      <c r="H6" s="32">
        <f>'初一'!H14</f>
        <v>0</v>
      </c>
      <c r="I6" s="36">
        <f>'初一'!I14</f>
        <v>0</v>
      </c>
      <c r="J6" s="24">
        <f>'初一'!J14</f>
        <v>14</v>
      </c>
      <c r="K6" s="24">
        <f>'初一'!K14</f>
        <v>0</v>
      </c>
      <c r="L6" s="24">
        <f>'初一'!L14</f>
        <v>13</v>
      </c>
      <c r="M6" s="24">
        <f>'初一'!M14</f>
        <v>0</v>
      </c>
      <c r="N6" s="24">
        <f>'初一'!N14</f>
        <v>13</v>
      </c>
      <c r="O6" s="32">
        <f>'初一'!O14</f>
        <v>14</v>
      </c>
      <c r="P6" s="36">
        <f>'初一'!P14</f>
        <v>13</v>
      </c>
      <c r="Q6" s="24">
        <f>'初一'!Q14</f>
        <v>0</v>
      </c>
      <c r="R6" s="24">
        <f>'初一'!R14</f>
        <v>0</v>
      </c>
      <c r="S6" s="24">
        <f>'初一'!S14</f>
        <v>14</v>
      </c>
      <c r="T6" s="24">
        <f>'初一'!T14</f>
        <v>0</v>
      </c>
      <c r="U6" s="24">
        <f>'初一'!U14</f>
        <v>0</v>
      </c>
      <c r="V6" s="32">
        <f>'初一'!V14</f>
        <v>0</v>
      </c>
      <c r="W6" s="36">
        <f>'初一'!W14</f>
        <v>13</v>
      </c>
      <c r="X6" s="24">
        <f>'初一'!X14</f>
        <v>14</v>
      </c>
      <c r="Y6" s="24">
        <f>'初一'!Y14</f>
        <v>0</v>
      </c>
      <c r="Z6" s="24">
        <f>'初一'!Z14</f>
        <v>0</v>
      </c>
      <c r="AA6" s="24" t="str">
        <f>'初一'!AA14</f>
        <v>教</v>
      </c>
      <c r="AB6" s="24" t="str">
        <f>'初一'!AB14</f>
        <v>研</v>
      </c>
      <c r="AC6" s="32">
        <f>'初一'!AC14</f>
        <v>0</v>
      </c>
      <c r="AD6" s="36">
        <f>'初一'!AD14</f>
        <v>13</v>
      </c>
      <c r="AE6" s="24">
        <f>'初一'!AE14</f>
        <v>0</v>
      </c>
      <c r="AF6" s="24">
        <f>'初一'!AF14</f>
        <v>14</v>
      </c>
      <c r="AG6" s="24">
        <f>'初一'!AG14</f>
        <v>0</v>
      </c>
      <c r="AH6" s="24">
        <f>'初一'!AH14</f>
        <v>0</v>
      </c>
      <c r="AI6" s="24">
        <f>'初一'!AI14</f>
        <v>0</v>
      </c>
      <c r="AJ6" s="32">
        <f>'初一'!AJ14</f>
        <v>0</v>
      </c>
    </row>
    <row r="7" spans="1:36" ht="14.25">
      <c r="A7" s="24" t="str">
        <f>'初一'!A15</f>
        <v>徐丽智</v>
      </c>
      <c r="B7" s="24">
        <f>'初一'!B15</f>
        <v>0</v>
      </c>
      <c r="C7" s="24">
        <f>'初一'!C15</f>
        <v>15</v>
      </c>
      <c r="D7" s="24">
        <f>'初一'!D15</f>
        <v>0</v>
      </c>
      <c r="E7" s="24">
        <f>'初一'!E15</f>
        <v>16</v>
      </c>
      <c r="F7" s="24">
        <f>'初一'!F15</f>
        <v>0</v>
      </c>
      <c r="G7" s="24">
        <f>'初一'!G15</f>
        <v>0</v>
      </c>
      <c r="H7" s="32">
        <f>'初一'!H15</f>
        <v>0</v>
      </c>
      <c r="I7" s="36">
        <f>'初一'!I15</f>
        <v>16</v>
      </c>
      <c r="J7" s="24">
        <f>'初一'!J15</f>
        <v>0</v>
      </c>
      <c r="K7" s="24">
        <f>'初一'!K15</f>
        <v>0</v>
      </c>
      <c r="L7" s="24">
        <f>'初一'!L15</f>
        <v>15</v>
      </c>
      <c r="M7" s="24">
        <f>'初一'!M15</f>
        <v>0</v>
      </c>
      <c r="N7" s="24">
        <f>'初一'!N15</f>
        <v>0</v>
      </c>
      <c r="O7" s="32">
        <f>'初一'!O15</f>
        <v>15</v>
      </c>
      <c r="P7" s="36">
        <f>'初一'!P15</f>
        <v>15</v>
      </c>
      <c r="Q7" s="24">
        <f>'初一'!Q15</f>
        <v>16</v>
      </c>
      <c r="R7" s="24">
        <f>'初一'!R15</f>
        <v>0</v>
      </c>
      <c r="S7" s="24">
        <f>'初一'!S15</f>
        <v>0</v>
      </c>
      <c r="T7" s="24">
        <f>'初一'!T15</f>
        <v>0</v>
      </c>
      <c r="U7" s="24">
        <f>'初一'!U15</f>
        <v>16</v>
      </c>
      <c r="V7" s="32">
        <f>'初一'!V15</f>
        <v>0</v>
      </c>
      <c r="W7" s="36">
        <f>'初一'!W15</f>
        <v>0</v>
      </c>
      <c r="X7" s="24">
        <f>'初一'!X15</f>
        <v>16</v>
      </c>
      <c r="Y7" s="24">
        <f>'初一'!Y15</f>
        <v>15</v>
      </c>
      <c r="Z7" s="24">
        <f>'初一'!Z15</f>
        <v>0</v>
      </c>
      <c r="AA7" s="24" t="str">
        <f>'初一'!AA15</f>
        <v>教</v>
      </c>
      <c r="AB7" s="24" t="str">
        <f>'初一'!AB15</f>
        <v>研</v>
      </c>
      <c r="AC7" s="32">
        <f>'初一'!AC15</f>
        <v>0</v>
      </c>
      <c r="AD7" s="36">
        <f>'初一'!AD15</f>
        <v>0</v>
      </c>
      <c r="AE7" s="24">
        <f>'初一'!AE15</f>
        <v>16</v>
      </c>
      <c r="AF7" s="24">
        <f>'初一'!AF15</f>
        <v>0</v>
      </c>
      <c r="AG7" s="24">
        <f>'初一'!AG15</f>
        <v>0</v>
      </c>
      <c r="AH7" s="24">
        <f>'初一'!AH15</f>
        <v>15</v>
      </c>
      <c r="AI7" s="24">
        <f>'初一'!AI15</f>
        <v>0</v>
      </c>
      <c r="AJ7" s="32">
        <f>'初一'!AJ15</f>
        <v>0</v>
      </c>
    </row>
    <row r="8" spans="1:36" ht="14.25">
      <c r="A8" s="24" t="str">
        <f>'初一'!A16</f>
        <v>闫芳</v>
      </c>
      <c r="B8" s="24">
        <f>'初一'!B16</f>
        <v>0</v>
      </c>
      <c r="C8" s="24">
        <f>'初一'!C16</f>
        <v>17</v>
      </c>
      <c r="D8" s="24">
        <f>'初一'!D16</f>
        <v>0</v>
      </c>
      <c r="E8" s="24">
        <f>'初一'!E16</f>
        <v>0</v>
      </c>
      <c r="F8" s="24">
        <f>'初一'!F16</f>
        <v>0</v>
      </c>
      <c r="G8" s="24">
        <f>'初一'!G16</f>
        <v>0</v>
      </c>
      <c r="H8" s="32">
        <f>'初一'!H16</f>
        <v>0</v>
      </c>
      <c r="I8" s="36">
        <f>'初一'!I16</f>
        <v>17</v>
      </c>
      <c r="J8" s="24">
        <f>'初一'!J16</f>
        <v>0</v>
      </c>
      <c r="K8" s="24">
        <f>'初一'!K16</f>
        <v>0</v>
      </c>
      <c r="L8" s="24">
        <f>'初一'!L16</f>
        <v>0</v>
      </c>
      <c r="M8" s="24">
        <f>'初一'!M16</f>
        <v>0</v>
      </c>
      <c r="N8" s="24">
        <f>'初一'!N16</f>
        <v>17</v>
      </c>
      <c r="O8" s="32">
        <f>'初一'!O16</f>
        <v>0</v>
      </c>
      <c r="P8" s="36">
        <f>'初一'!P16</f>
        <v>17</v>
      </c>
      <c r="Q8" s="24">
        <f>'初一'!Q16</f>
        <v>0</v>
      </c>
      <c r="R8" s="24">
        <f>'初一'!R16</f>
        <v>0</v>
      </c>
      <c r="S8" s="24">
        <f>'初一'!S16</f>
        <v>0</v>
      </c>
      <c r="T8" s="24">
        <f>'初一'!T16</f>
        <v>0</v>
      </c>
      <c r="U8" s="24">
        <f>'初一'!U16</f>
        <v>0</v>
      </c>
      <c r="V8" s="32">
        <f>'初一'!V16</f>
        <v>0</v>
      </c>
      <c r="W8" s="36">
        <f>'初一'!W16</f>
        <v>0</v>
      </c>
      <c r="X8" s="24">
        <f>'初一'!X16</f>
        <v>17</v>
      </c>
      <c r="Y8" s="24">
        <f>'初一'!Y16</f>
        <v>0</v>
      </c>
      <c r="Z8" s="24">
        <f>'初一'!Z16</f>
        <v>0</v>
      </c>
      <c r="AA8" s="24">
        <f>'初一'!AA16</f>
        <v>0</v>
      </c>
      <c r="AB8" s="24">
        <f>'初一'!AB16</f>
        <v>0</v>
      </c>
      <c r="AC8" s="32">
        <f>'初一'!AC16</f>
        <v>0</v>
      </c>
      <c r="AD8" s="36">
        <f>'初一'!AD16</f>
        <v>17</v>
      </c>
      <c r="AE8" s="24">
        <f>'初一'!AE16</f>
        <v>0</v>
      </c>
      <c r="AF8" s="24">
        <f>'初一'!AF16</f>
        <v>0</v>
      </c>
      <c r="AG8" s="24">
        <f>'初一'!AG16</f>
        <v>0</v>
      </c>
      <c r="AH8" s="24">
        <f>'初一'!AH16</f>
        <v>0</v>
      </c>
      <c r="AI8" s="24">
        <f>'初一'!AI16</f>
        <v>0</v>
      </c>
      <c r="AJ8" s="32">
        <f>'初一'!AJ16</f>
        <v>0</v>
      </c>
    </row>
    <row r="9" spans="1:36" ht="14.25">
      <c r="A9" s="24" t="str">
        <f>'初一'!A17</f>
        <v>赵月</v>
      </c>
      <c r="B9" s="24">
        <f>'初一'!B17</f>
        <v>11</v>
      </c>
      <c r="C9" s="24">
        <f>'初一'!C17</f>
        <v>0</v>
      </c>
      <c r="D9" s="24">
        <f>'初一'!D17</f>
        <v>0</v>
      </c>
      <c r="E9" s="24">
        <f>'初一'!E17</f>
        <v>12</v>
      </c>
      <c r="F9" s="24">
        <f>'初一'!F17</f>
        <v>0</v>
      </c>
      <c r="G9" s="24">
        <f>'初一'!G17</f>
        <v>0</v>
      </c>
      <c r="H9" s="32">
        <f>'初一'!H17</f>
        <v>0</v>
      </c>
      <c r="I9" s="36">
        <f>'初一'!I17</f>
        <v>0</v>
      </c>
      <c r="J9" s="24">
        <f>'初一'!J17</f>
        <v>12</v>
      </c>
      <c r="K9" s="24">
        <f>'初一'!K17</f>
        <v>11</v>
      </c>
      <c r="L9" s="24">
        <f>'初一'!L17</f>
        <v>0</v>
      </c>
      <c r="M9" s="24">
        <f>'初一'!M17</f>
        <v>0</v>
      </c>
      <c r="N9" s="24">
        <f>'初一'!N17</f>
        <v>0</v>
      </c>
      <c r="O9" s="32">
        <f>'初一'!O17</f>
        <v>0</v>
      </c>
      <c r="P9" s="36">
        <f>'初一'!P17</f>
        <v>12</v>
      </c>
      <c r="Q9" s="24">
        <f>'初一'!Q17</f>
        <v>0</v>
      </c>
      <c r="R9" s="24">
        <f>'初一'!R17</f>
        <v>0</v>
      </c>
      <c r="S9" s="24">
        <f>'初一'!S17</f>
        <v>11</v>
      </c>
      <c r="T9" s="24" t="str">
        <f>'初一'!T17</f>
        <v>教</v>
      </c>
      <c r="U9" s="24" t="str">
        <f>'初一'!U17</f>
        <v>研</v>
      </c>
      <c r="V9" s="32">
        <f>'初一'!V17</f>
        <v>0</v>
      </c>
      <c r="W9" s="36">
        <f>'初一'!W17</f>
        <v>12</v>
      </c>
      <c r="X9" s="24">
        <f>'初一'!X17</f>
        <v>11</v>
      </c>
      <c r="Y9" s="24">
        <f>'初一'!Y17</f>
        <v>0</v>
      </c>
      <c r="Z9" s="24">
        <f>'初一'!Z17</f>
        <v>0</v>
      </c>
      <c r="AA9" s="24">
        <f>'初一'!AA17</f>
        <v>0</v>
      </c>
      <c r="AB9" s="24">
        <f>'初一'!AB17</f>
        <v>12</v>
      </c>
      <c r="AC9" s="32">
        <f>'初一'!AC17</f>
        <v>0</v>
      </c>
      <c r="AD9" s="36">
        <f>'初一'!AD17</f>
        <v>0</v>
      </c>
      <c r="AE9" s="24">
        <f>'初一'!AE17</f>
        <v>11</v>
      </c>
      <c r="AF9" s="24">
        <f>'初一'!AF17</f>
        <v>12</v>
      </c>
      <c r="AG9" s="24">
        <f>'初一'!AG17</f>
        <v>0</v>
      </c>
      <c r="AH9" s="24">
        <f>'初一'!AH17</f>
        <v>0</v>
      </c>
      <c r="AI9" s="24">
        <f>'初一'!AI17</f>
        <v>11</v>
      </c>
      <c r="AJ9" s="32">
        <f>'初一'!AJ17</f>
        <v>0</v>
      </c>
    </row>
    <row r="10" spans="1:36" ht="14.25">
      <c r="A10" s="24" t="str">
        <f>'初一'!A18</f>
        <v>张思言</v>
      </c>
      <c r="B10" s="24">
        <f>'初一'!B18</f>
        <v>13</v>
      </c>
      <c r="C10" s="24">
        <f>'初一'!C18</f>
        <v>0</v>
      </c>
      <c r="D10" s="24">
        <f>'初一'!D18</f>
        <v>0</v>
      </c>
      <c r="E10" s="24">
        <f>'初一'!E18</f>
        <v>14</v>
      </c>
      <c r="F10" s="24">
        <f>'初一'!F18</f>
        <v>0</v>
      </c>
      <c r="G10" s="24">
        <f>'初一'!G18</f>
        <v>0</v>
      </c>
      <c r="H10" s="32">
        <f>'初一'!H18</f>
        <v>0</v>
      </c>
      <c r="I10" s="36">
        <f>'初一'!I18</f>
        <v>0</v>
      </c>
      <c r="J10" s="24">
        <f>'初一'!J18</f>
        <v>13</v>
      </c>
      <c r="K10" s="24">
        <f>'初一'!K18</f>
        <v>14</v>
      </c>
      <c r="L10" s="24">
        <f>'初一'!L18</f>
        <v>0</v>
      </c>
      <c r="M10" s="24">
        <f>'初一'!M18</f>
        <v>0</v>
      </c>
      <c r="N10" s="24">
        <f>'初一'!N18</f>
        <v>0</v>
      </c>
      <c r="O10" s="32">
        <f>'初一'!O18</f>
        <v>0</v>
      </c>
      <c r="P10" s="36">
        <f>'初一'!P18</f>
        <v>0</v>
      </c>
      <c r="Q10" s="24">
        <f>'初一'!Q18</f>
        <v>13</v>
      </c>
      <c r="R10" s="24">
        <f>'初一'!R18</f>
        <v>14</v>
      </c>
      <c r="S10" s="24">
        <f>'初一'!S18</f>
        <v>0</v>
      </c>
      <c r="T10" s="24" t="str">
        <f>'初一'!T18</f>
        <v>教</v>
      </c>
      <c r="U10" s="24" t="str">
        <f>'初一'!U18</f>
        <v>研</v>
      </c>
      <c r="V10" s="32">
        <f>'初一'!V18</f>
        <v>0</v>
      </c>
      <c r="W10" s="36">
        <f>'初一'!W18</f>
        <v>14</v>
      </c>
      <c r="X10" s="24">
        <f>'初一'!X18</f>
        <v>0</v>
      </c>
      <c r="Y10" s="24">
        <f>'初一'!Y18</f>
        <v>13</v>
      </c>
      <c r="Z10" s="24">
        <f>'初一'!Z18</f>
        <v>0</v>
      </c>
      <c r="AA10" s="24">
        <f>'初一'!AA18</f>
        <v>0</v>
      </c>
      <c r="AB10" s="24">
        <f>'初一'!AB18</f>
        <v>0</v>
      </c>
      <c r="AC10" s="32">
        <f>'初一'!AC18</f>
        <v>14</v>
      </c>
      <c r="AD10" s="36">
        <f>'初一'!AD18</f>
        <v>14</v>
      </c>
      <c r="AE10" s="24">
        <f>'初一'!AE18</f>
        <v>0</v>
      </c>
      <c r="AF10" s="24">
        <f>'初一'!AF18</f>
        <v>13</v>
      </c>
      <c r="AG10" s="24">
        <f>'初一'!AG18</f>
        <v>0</v>
      </c>
      <c r="AH10" s="24">
        <f>'初一'!AH18</f>
        <v>13</v>
      </c>
      <c r="AI10" s="24">
        <f>'初一'!AI18</f>
        <v>0</v>
      </c>
      <c r="AJ10" s="32">
        <f>'初一'!AJ18</f>
        <v>0</v>
      </c>
    </row>
    <row r="11" spans="1:36" ht="14.25">
      <c r="A11" s="24" t="str">
        <f>'初一'!A19</f>
        <v>汪嘉雨</v>
      </c>
      <c r="B11" s="24">
        <f>'初一'!B19</f>
        <v>0</v>
      </c>
      <c r="C11" s="24">
        <f>'初一'!C19</f>
        <v>0</v>
      </c>
      <c r="D11" s="24">
        <f>'初一'!D19</f>
        <v>16</v>
      </c>
      <c r="E11" s="24">
        <f>'初一'!E19</f>
        <v>0</v>
      </c>
      <c r="F11" s="24">
        <f>'初一'!F19</f>
        <v>0</v>
      </c>
      <c r="G11" s="24">
        <f>'初一'!G19</f>
        <v>0</v>
      </c>
      <c r="H11" s="32">
        <f>'初一'!H19</f>
        <v>0</v>
      </c>
      <c r="I11" s="36">
        <f>'初一'!I19</f>
        <v>0</v>
      </c>
      <c r="J11" s="24">
        <f>'初一'!J19</f>
        <v>0</v>
      </c>
      <c r="K11" s="24">
        <f>'初一'!K19</f>
        <v>16</v>
      </c>
      <c r="L11" s="24">
        <f>'初一'!L19</f>
        <v>0</v>
      </c>
      <c r="M11" s="24">
        <f>'初一'!M19</f>
        <v>0</v>
      </c>
      <c r="N11" s="24">
        <f>'初一'!N19</f>
        <v>16</v>
      </c>
      <c r="O11" s="32">
        <f>'初一'!O19</f>
        <v>0</v>
      </c>
      <c r="P11" s="36">
        <f>'初一'!P19</f>
        <v>0</v>
      </c>
      <c r="Q11" s="24">
        <f>'初一'!Q19</f>
        <v>0</v>
      </c>
      <c r="R11" s="24">
        <f>'初一'!R19</f>
        <v>0</v>
      </c>
      <c r="S11" s="24">
        <f>'初一'!S19</f>
        <v>16</v>
      </c>
      <c r="T11" s="24" t="str">
        <f>'初一'!T19</f>
        <v>教</v>
      </c>
      <c r="U11" s="24" t="str">
        <f>'初一'!U19</f>
        <v>研</v>
      </c>
      <c r="V11" s="32">
        <f>'初一'!V19</f>
        <v>0</v>
      </c>
      <c r="W11" s="36">
        <f>'初一'!W19</f>
        <v>0</v>
      </c>
      <c r="X11" s="24">
        <f>'初一'!X19</f>
        <v>0</v>
      </c>
      <c r="Y11" s="24">
        <f>'初一'!Y19</f>
        <v>0</v>
      </c>
      <c r="Z11" s="24">
        <f>'初一'!Z19</f>
        <v>16</v>
      </c>
      <c r="AA11" s="24">
        <f>'初一'!AA19</f>
        <v>0</v>
      </c>
      <c r="AB11" s="24">
        <f>'初一'!AB19</f>
        <v>0</v>
      </c>
      <c r="AC11" s="32">
        <f>'初一'!AC19</f>
        <v>0</v>
      </c>
      <c r="AD11" s="36">
        <f>'初一'!AD19</f>
        <v>16</v>
      </c>
      <c r="AE11" s="24">
        <f>'初一'!AE19</f>
        <v>0</v>
      </c>
      <c r="AF11" s="24">
        <f>'初一'!AF19</f>
        <v>0</v>
      </c>
      <c r="AG11" s="24">
        <f>'初一'!AG19</f>
        <v>0</v>
      </c>
      <c r="AH11" s="24">
        <f>'初一'!AH19</f>
        <v>0</v>
      </c>
      <c r="AI11" s="24">
        <f>'初一'!AI19</f>
        <v>0</v>
      </c>
      <c r="AJ11" s="32">
        <f>'初一'!AJ19</f>
        <v>0</v>
      </c>
    </row>
    <row r="12" spans="1:36" ht="14.25">
      <c r="A12" s="24" t="str">
        <f>'初一'!A20</f>
        <v>许婷</v>
      </c>
      <c r="B12" s="24">
        <f>'初一'!B20</f>
        <v>15</v>
      </c>
      <c r="C12" s="24">
        <f>'初一'!C20</f>
        <v>0</v>
      </c>
      <c r="D12" s="24">
        <f>'初一'!D20</f>
        <v>0</v>
      </c>
      <c r="E12" s="24">
        <f>'初一'!E20</f>
        <v>0</v>
      </c>
      <c r="F12" s="24">
        <f>'初一'!F20</f>
        <v>0</v>
      </c>
      <c r="G12" s="24">
        <f>'初一'!G20</f>
        <v>0</v>
      </c>
      <c r="H12" s="32">
        <f>'初一'!H20</f>
        <v>0</v>
      </c>
      <c r="I12" s="36">
        <f>'初一'!I20</f>
        <v>0</v>
      </c>
      <c r="J12" s="24">
        <f>'初一'!J20</f>
        <v>15</v>
      </c>
      <c r="K12" s="24">
        <f>'初一'!K20</f>
        <v>0</v>
      </c>
      <c r="L12" s="24">
        <f>'初一'!L20</f>
        <v>0</v>
      </c>
      <c r="M12" s="24">
        <f>'初一'!M20</f>
        <v>0</v>
      </c>
      <c r="N12" s="24">
        <f>'初一'!N20</f>
        <v>0</v>
      </c>
      <c r="O12" s="32">
        <f>'初一'!O20</f>
        <v>0</v>
      </c>
      <c r="P12" s="36">
        <f>'初一'!P20</f>
        <v>0</v>
      </c>
      <c r="Q12" s="24">
        <f>'初一'!Q20</f>
        <v>0</v>
      </c>
      <c r="R12" s="24">
        <f>'初一'!R20</f>
        <v>15</v>
      </c>
      <c r="S12" s="24">
        <f>'初一'!S20</f>
        <v>0</v>
      </c>
      <c r="T12" s="24" t="str">
        <f>'初一'!T20</f>
        <v>教</v>
      </c>
      <c r="U12" s="24" t="str">
        <f>'初一'!U20</f>
        <v>研</v>
      </c>
      <c r="V12" s="32">
        <f>'初一'!V20</f>
        <v>15</v>
      </c>
      <c r="W12" s="36">
        <f>'初一'!W20</f>
        <v>15</v>
      </c>
      <c r="X12" s="24">
        <f>'初一'!X20</f>
        <v>0</v>
      </c>
      <c r="Y12" s="24">
        <f>'初一'!Y20</f>
        <v>0</v>
      </c>
      <c r="Z12" s="24">
        <f>'初一'!Z20</f>
        <v>0</v>
      </c>
      <c r="AA12" s="24">
        <f>'初一'!AA20</f>
        <v>0</v>
      </c>
      <c r="AB12" s="24">
        <f>'初一'!AB20</f>
        <v>0</v>
      </c>
      <c r="AC12" s="32">
        <f>'初一'!AC20</f>
        <v>0</v>
      </c>
      <c r="AD12" s="36">
        <f>'初一'!AD20</f>
        <v>0</v>
      </c>
      <c r="AE12" s="24">
        <f>'初一'!AE20</f>
        <v>0</v>
      </c>
      <c r="AF12" s="24">
        <f>'初一'!AF20</f>
        <v>15</v>
      </c>
      <c r="AG12" s="24">
        <f>'初一'!AG20</f>
        <v>0</v>
      </c>
      <c r="AH12" s="24">
        <f>'初一'!AH20</f>
        <v>0</v>
      </c>
      <c r="AI12" s="24">
        <f>'初一'!AI20</f>
        <v>0</v>
      </c>
      <c r="AJ12" s="32">
        <f>'初一'!AJ20</f>
        <v>0</v>
      </c>
    </row>
    <row r="13" spans="1:36" ht="14.25">
      <c r="A13" s="24" t="str">
        <f>'初一'!A21</f>
        <v>陈菊林</v>
      </c>
      <c r="B13" s="24">
        <f>'初一'!B21</f>
        <v>0</v>
      </c>
      <c r="C13" s="24">
        <f>'初一'!C21</f>
        <v>0</v>
      </c>
      <c r="D13" s="24">
        <f>'初一'!D21</f>
        <v>17</v>
      </c>
      <c r="E13" s="24">
        <f>'初一'!E21</f>
        <v>0</v>
      </c>
      <c r="F13" s="24">
        <f>'初一'!F21</f>
        <v>0</v>
      </c>
      <c r="G13" s="24">
        <f>'初一'!G21</f>
        <v>17</v>
      </c>
      <c r="H13" s="32">
        <f>'初一'!H21</f>
        <v>0</v>
      </c>
      <c r="I13" s="36">
        <f>'初一'!I21</f>
        <v>0</v>
      </c>
      <c r="J13" s="24">
        <f>'初一'!J21</f>
        <v>17</v>
      </c>
      <c r="K13" s="24">
        <f>'初一'!K21</f>
        <v>0</v>
      </c>
      <c r="L13" s="24">
        <f>'初一'!L21</f>
        <v>0</v>
      </c>
      <c r="M13" s="24">
        <f>'初一'!M21</f>
        <v>0</v>
      </c>
      <c r="N13" s="24">
        <f>'初一'!N21</f>
        <v>0</v>
      </c>
      <c r="O13" s="32">
        <f>'初一'!O21</f>
        <v>0</v>
      </c>
      <c r="P13" s="36">
        <f>'初一'!P21</f>
        <v>0</v>
      </c>
      <c r="Q13" s="24">
        <f>'初一'!Q21</f>
        <v>17</v>
      </c>
      <c r="R13" s="24">
        <f>'初一'!R21</f>
        <v>0</v>
      </c>
      <c r="S13" s="24">
        <f>'初一'!S21</f>
        <v>0</v>
      </c>
      <c r="T13" s="24" t="str">
        <f>'初一'!T21</f>
        <v>教</v>
      </c>
      <c r="U13" s="24" t="str">
        <f>'初一'!U21</f>
        <v>研</v>
      </c>
      <c r="V13" s="32">
        <f>'初一'!V21</f>
        <v>0</v>
      </c>
      <c r="W13" s="36">
        <f>'初一'!W21</f>
        <v>0</v>
      </c>
      <c r="X13" s="24">
        <f>'初一'!X21</f>
        <v>0</v>
      </c>
      <c r="Y13" s="24">
        <f>'初一'!Y21</f>
        <v>17</v>
      </c>
      <c r="Z13" s="24">
        <f>'初一'!Z21</f>
        <v>0</v>
      </c>
      <c r="AA13" s="24">
        <f>'初一'!AA21</f>
        <v>0</v>
      </c>
      <c r="AB13" s="24">
        <f>'初一'!AB21</f>
        <v>0</v>
      </c>
      <c r="AC13" s="32">
        <f>'初一'!AC21</f>
        <v>0</v>
      </c>
      <c r="AD13" s="36">
        <f>'初一'!AD21</f>
        <v>0</v>
      </c>
      <c r="AE13" s="24">
        <f>'初一'!AE21</f>
        <v>0</v>
      </c>
      <c r="AF13" s="24">
        <f>'初一'!AF21</f>
        <v>0</v>
      </c>
      <c r="AG13" s="24">
        <f>'初一'!AG21</f>
        <v>17</v>
      </c>
      <c r="AH13" s="24">
        <f>'初一'!AH21</f>
        <v>0</v>
      </c>
      <c r="AI13" s="24">
        <f>'初一'!AI21</f>
        <v>0</v>
      </c>
      <c r="AJ13" s="32">
        <f>'初一'!AJ21</f>
        <v>0</v>
      </c>
    </row>
    <row r="14" spans="1:36" ht="14.25">
      <c r="A14" s="24" t="str">
        <f>'初一'!A22</f>
        <v>田雪刚</v>
      </c>
      <c r="B14" s="24">
        <f>'初一'!B22</f>
        <v>0</v>
      </c>
      <c r="C14" s="24">
        <f>'初一'!C22</f>
        <v>11</v>
      </c>
      <c r="D14" s="24">
        <f>'初一'!D22</f>
        <v>0</v>
      </c>
      <c r="E14" s="24">
        <f>'初一'!E22</f>
        <v>0</v>
      </c>
      <c r="F14" s="24">
        <f>'初一'!F22</f>
        <v>0</v>
      </c>
      <c r="G14" s="24">
        <f>'初一'!G22</f>
        <v>0</v>
      </c>
      <c r="H14" s="32">
        <f>'初一'!H22</f>
        <v>0</v>
      </c>
      <c r="I14" s="36">
        <f>'初一'!I22</f>
        <v>0</v>
      </c>
      <c r="J14" s="24">
        <f>'初一'!J22</f>
        <v>11</v>
      </c>
      <c r="K14" s="24">
        <f>'初一'!K22</f>
        <v>0</v>
      </c>
      <c r="L14" s="24">
        <f>'初一'!L22</f>
        <v>0</v>
      </c>
      <c r="M14" s="24" t="str">
        <f>'初一'!M22</f>
        <v>教</v>
      </c>
      <c r="N14" s="24" t="str">
        <f>'初一'!N22</f>
        <v>研</v>
      </c>
      <c r="O14" s="32">
        <f>'初一'!O22</f>
        <v>0</v>
      </c>
      <c r="P14" s="36">
        <f>'初一'!P22</f>
        <v>11</v>
      </c>
      <c r="Q14" s="24">
        <f>'初一'!Q22</f>
        <v>0</v>
      </c>
      <c r="R14" s="24">
        <f>'初一'!R22</f>
        <v>0</v>
      </c>
      <c r="S14" s="24">
        <f>'初一'!S22</f>
        <v>0</v>
      </c>
      <c r="T14" s="24">
        <f>'初一'!T22</f>
        <v>0</v>
      </c>
      <c r="U14" s="24">
        <f>'初一'!U22</f>
        <v>0</v>
      </c>
      <c r="V14" s="32">
        <f>'初一'!V22</f>
        <v>0</v>
      </c>
      <c r="W14" s="36">
        <f>'初一'!W22</f>
        <v>11</v>
      </c>
      <c r="X14" s="24">
        <f>'初一'!X22</f>
        <v>0</v>
      </c>
      <c r="Y14" s="24">
        <f>'初一'!Y22</f>
        <v>0</v>
      </c>
      <c r="Z14" s="24">
        <f>'初一'!Z22</f>
        <v>0</v>
      </c>
      <c r="AA14" s="24">
        <f>'初一'!AA22</f>
        <v>0</v>
      </c>
      <c r="AB14" s="24">
        <f>'初一'!AB22</f>
        <v>0</v>
      </c>
      <c r="AC14" s="32">
        <f>'初一'!AC22</f>
        <v>0</v>
      </c>
      <c r="AD14" s="36">
        <f>'初一'!AD22</f>
        <v>0</v>
      </c>
      <c r="AE14" s="24">
        <f>'初一'!AE22</f>
        <v>0</v>
      </c>
      <c r="AF14" s="24">
        <f>'初一'!AF22</f>
        <v>0</v>
      </c>
      <c r="AG14" s="24">
        <f>'初一'!AG22</f>
        <v>11</v>
      </c>
      <c r="AH14" s="24">
        <f>'初一'!AH22</f>
        <v>0</v>
      </c>
      <c r="AI14" s="24">
        <f>'初一'!AI22</f>
        <v>0</v>
      </c>
      <c r="AJ14" s="32">
        <f>'初一'!AJ22</f>
        <v>0</v>
      </c>
    </row>
    <row r="15" spans="1:36" ht="14.25">
      <c r="A15" s="24" t="str">
        <f>'初一'!A23</f>
        <v>时壕</v>
      </c>
      <c r="B15" s="24">
        <f>'初一'!B23</f>
        <v>12</v>
      </c>
      <c r="C15" s="24">
        <f>'初一'!C23</f>
        <v>0</v>
      </c>
      <c r="D15" s="24">
        <f>'初一'!D23</f>
        <v>0</v>
      </c>
      <c r="E15" s="24">
        <f>'初一'!E23</f>
        <v>0</v>
      </c>
      <c r="F15" s="24">
        <f>'初一'!F23</f>
        <v>0</v>
      </c>
      <c r="G15" s="24">
        <f>'初一'!G23</f>
        <v>0</v>
      </c>
      <c r="H15" s="32">
        <f>'初一'!H23</f>
        <v>0</v>
      </c>
      <c r="I15" s="36">
        <f>'初一'!I23</f>
        <v>0</v>
      </c>
      <c r="J15" s="24">
        <f>'初一'!J23</f>
        <v>0</v>
      </c>
      <c r="K15" s="24">
        <f>'初一'!K23</f>
        <v>0</v>
      </c>
      <c r="L15" s="24">
        <f>'初一'!L23</f>
        <v>12</v>
      </c>
      <c r="M15" s="24" t="str">
        <f>'初一'!M23</f>
        <v>教</v>
      </c>
      <c r="N15" s="24" t="str">
        <f>'初一'!N23</f>
        <v>研</v>
      </c>
      <c r="O15" s="32">
        <f>'初一'!O23</f>
        <v>0</v>
      </c>
      <c r="P15" s="36">
        <f>'初一'!P23</f>
        <v>0</v>
      </c>
      <c r="Q15" s="24">
        <f>'初一'!Q23</f>
        <v>12</v>
      </c>
      <c r="R15" s="24">
        <f>'初一'!R23</f>
        <v>0</v>
      </c>
      <c r="S15" s="24">
        <f>'初一'!S23</f>
        <v>0</v>
      </c>
      <c r="T15" s="24">
        <f>'初一'!T23</f>
        <v>0</v>
      </c>
      <c r="U15" s="24">
        <f>'初一'!U23</f>
        <v>0</v>
      </c>
      <c r="V15" s="32">
        <f>'初一'!V23</f>
        <v>0</v>
      </c>
      <c r="W15" s="36">
        <f>'初一'!W23</f>
        <v>0</v>
      </c>
      <c r="X15" s="24">
        <f>'初一'!X23</f>
        <v>12</v>
      </c>
      <c r="Y15" s="24">
        <f>'初一'!Y23</f>
        <v>0</v>
      </c>
      <c r="Z15" s="24">
        <f>'初一'!Z23</f>
        <v>0</v>
      </c>
      <c r="AA15" s="24">
        <f>'初一'!AA23</f>
        <v>0</v>
      </c>
      <c r="AB15" s="24">
        <f>'初一'!AB23</f>
        <v>0</v>
      </c>
      <c r="AC15" s="32">
        <f>'初一'!AC23</f>
        <v>0</v>
      </c>
      <c r="AD15" s="36">
        <f>'初一'!AD23</f>
        <v>0</v>
      </c>
      <c r="AE15" s="24">
        <f>'初一'!AE23</f>
        <v>12</v>
      </c>
      <c r="AF15" s="24">
        <f>'初一'!AF23</f>
        <v>0</v>
      </c>
      <c r="AG15" s="24">
        <f>'初一'!AG23</f>
        <v>0</v>
      </c>
      <c r="AH15" s="24">
        <f>'初一'!AH23</f>
        <v>0</v>
      </c>
      <c r="AI15" s="24">
        <f>'初一'!AI23</f>
        <v>0</v>
      </c>
      <c r="AJ15" s="32">
        <f>'初一'!AJ23</f>
        <v>0</v>
      </c>
    </row>
    <row r="16" spans="1:36" ht="14.25">
      <c r="A16" s="24" t="str">
        <f>'初一'!A24</f>
        <v>宋明岐</v>
      </c>
      <c r="B16" s="24">
        <f>'初一'!B24</f>
        <v>0</v>
      </c>
      <c r="C16" s="24">
        <f>'初一'!C24</f>
        <v>0</v>
      </c>
      <c r="D16" s="24">
        <f>'初一'!D24</f>
        <v>0</v>
      </c>
      <c r="E16" s="24">
        <f>'初一'!E24</f>
        <v>13</v>
      </c>
      <c r="F16" s="24">
        <f>'初一'!F24</f>
        <v>0</v>
      </c>
      <c r="G16" s="24">
        <f>'初一'!G24</f>
        <v>0</v>
      </c>
      <c r="H16" s="32">
        <f>'初一'!H24</f>
        <v>0</v>
      </c>
      <c r="I16" s="36">
        <f>'初一'!I24</f>
        <v>13</v>
      </c>
      <c r="J16" s="24">
        <f>'初一'!J24</f>
        <v>0</v>
      </c>
      <c r="K16" s="24">
        <f>'初一'!K24</f>
        <v>0</v>
      </c>
      <c r="L16" s="24">
        <f>'初一'!L24</f>
        <v>0</v>
      </c>
      <c r="M16" s="24" t="str">
        <f>'初一'!M24</f>
        <v>教</v>
      </c>
      <c r="N16" s="24" t="str">
        <f>'初一'!N24</f>
        <v>研</v>
      </c>
      <c r="O16" s="32">
        <f>'初一'!O24</f>
        <v>0</v>
      </c>
      <c r="P16" s="36">
        <f>'初一'!P24</f>
        <v>0</v>
      </c>
      <c r="Q16" s="24">
        <f>'初一'!Q24</f>
        <v>0</v>
      </c>
      <c r="R16" s="24">
        <f>'初一'!R24</f>
        <v>13</v>
      </c>
      <c r="S16" s="24">
        <f>'初一'!S24</f>
        <v>0</v>
      </c>
      <c r="T16" s="24">
        <f>'初一'!T24</f>
        <v>0</v>
      </c>
      <c r="U16" s="24">
        <f>'初一'!U24</f>
        <v>0</v>
      </c>
      <c r="V16" s="32">
        <f>'初一'!V24</f>
        <v>0</v>
      </c>
      <c r="W16" s="36">
        <f>'初一'!W24</f>
        <v>0</v>
      </c>
      <c r="X16" s="24">
        <f>'初一'!X24</f>
        <v>13</v>
      </c>
      <c r="Y16" s="24">
        <f>'初一'!Y24</f>
        <v>0</v>
      </c>
      <c r="Z16" s="24">
        <f>'初一'!Z24</f>
        <v>0</v>
      </c>
      <c r="AA16" s="24">
        <f>'初一'!AA24</f>
        <v>0</v>
      </c>
      <c r="AB16" s="24">
        <f>'初一'!AB24</f>
        <v>0</v>
      </c>
      <c r="AC16" s="32">
        <f>'初一'!AC24</f>
        <v>0</v>
      </c>
      <c r="AD16" s="36">
        <f>'初一'!AD24</f>
        <v>0</v>
      </c>
      <c r="AE16" s="24">
        <f>'初一'!AE24</f>
        <v>13</v>
      </c>
      <c r="AF16" s="24">
        <f>'初一'!AF24</f>
        <v>0</v>
      </c>
      <c r="AG16" s="24">
        <f>'初一'!AG24</f>
        <v>0</v>
      </c>
      <c r="AH16" s="24">
        <f>'初一'!AH24</f>
        <v>0</v>
      </c>
      <c r="AI16" s="24">
        <f>'初一'!AI24</f>
        <v>0</v>
      </c>
      <c r="AJ16" s="32">
        <f>'初一'!AJ24</f>
        <v>0</v>
      </c>
    </row>
    <row r="17" spans="1:36" ht="14.25">
      <c r="A17" s="24" t="str">
        <f>'初一'!A25</f>
        <v>过华尧</v>
      </c>
      <c r="B17" s="24">
        <f>'初一'!B25</f>
        <v>16</v>
      </c>
      <c r="C17" s="24">
        <f>'初一'!C25</f>
        <v>0</v>
      </c>
      <c r="D17" s="24">
        <f>'初一'!D25</f>
        <v>0</v>
      </c>
      <c r="E17" s="24">
        <f>'初一'!E25</f>
        <v>0</v>
      </c>
      <c r="F17" s="24">
        <f>'初一'!F25</f>
        <v>0</v>
      </c>
      <c r="G17" s="24">
        <f>'初一'!G25</f>
        <v>0</v>
      </c>
      <c r="H17" s="32">
        <f>'初一'!H25</f>
        <v>0</v>
      </c>
      <c r="I17" s="36">
        <f>'初一'!I25</f>
        <v>0</v>
      </c>
      <c r="J17" s="24">
        <f>'初一'!J25</f>
        <v>0</v>
      </c>
      <c r="K17" s="24">
        <f>'初一'!K25</f>
        <v>0</v>
      </c>
      <c r="L17" s="24">
        <f>'初一'!L25</f>
        <v>16</v>
      </c>
      <c r="M17" s="24" t="str">
        <f>'初一'!M25</f>
        <v>教</v>
      </c>
      <c r="N17" s="24" t="str">
        <f>'初一'!N25</f>
        <v>研</v>
      </c>
      <c r="O17" s="32">
        <f>'初一'!O25</f>
        <v>0</v>
      </c>
      <c r="P17" s="36">
        <f>'初一'!P25</f>
        <v>16</v>
      </c>
      <c r="Q17" s="24">
        <f>'初一'!Q25</f>
        <v>0</v>
      </c>
      <c r="R17" s="24">
        <f>'初一'!R25</f>
        <v>0</v>
      </c>
      <c r="S17" s="24">
        <f>'初一'!S25</f>
        <v>0</v>
      </c>
      <c r="T17" s="24">
        <f>'初一'!T25</f>
        <v>0</v>
      </c>
      <c r="U17" s="24">
        <f>'初一'!U25</f>
        <v>0</v>
      </c>
      <c r="V17" s="32">
        <f>'初一'!V25</f>
        <v>0</v>
      </c>
      <c r="W17" s="36">
        <f>'初一'!W25</f>
        <v>16</v>
      </c>
      <c r="X17" s="24">
        <f>'初一'!X25</f>
        <v>0</v>
      </c>
      <c r="Y17" s="24">
        <f>'初一'!Y25</f>
        <v>0</v>
      </c>
      <c r="Z17" s="24">
        <f>'初一'!Z25</f>
        <v>0</v>
      </c>
      <c r="AA17" s="24">
        <f>'初一'!AA25</f>
        <v>0</v>
      </c>
      <c r="AB17" s="24">
        <f>'初一'!AB25</f>
        <v>0</v>
      </c>
      <c r="AC17" s="32">
        <f>'初一'!AC25</f>
        <v>0</v>
      </c>
      <c r="AD17" s="36">
        <f>'初一'!AD25</f>
        <v>0</v>
      </c>
      <c r="AE17" s="24">
        <f>'初一'!AE25</f>
        <v>0</v>
      </c>
      <c r="AF17" s="24">
        <f>'初一'!AF25</f>
        <v>16</v>
      </c>
      <c r="AG17" s="24">
        <f>'初一'!AG25</f>
        <v>0</v>
      </c>
      <c r="AH17" s="24">
        <f>'初一'!AH25</f>
        <v>0</v>
      </c>
      <c r="AI17" s="24">
        <f>'初一'!AI25</f>
        <v>0</v>
      </c>
      <c r="AJ17" s="32">
        <f>'初一'!AJ25</f>
        <v>0</v>
      </c>
    </row>
    <row r="18" spans="1:36" ht="14.25">
      <c r="A18" s="24" t="str">
        <f>'初一'!A26</f>
        <v>钟海琴</v>
      </c>
      <c r="B18" s="24">
        <v>17</v>
      </c>
      <c r="C18" s="24">
        <f>'初一'!C26</f>
        <v>14</v>
      </c>
      <c r="D18" s="24">
        <f>'初一'!D26</f>
        <v>0</v>
      </c>
      <c r="E18" s="24">
        <f>'初一'!E26</f>
        <v>0</v>
      </c>
      <c r="F18" s="24">
        <f>'初一'!F26</f>
        <v>0</v>
      </c>
      <c r="G18" s="24">
        <f>'初一'!G26</f>
        <v>0</v>
      </c>
      <c r="H18" s="32">
        <f>'初一'!H26</f>
        <v>0</v>
      </c>
      <c r="I18" s="36">
        <f>'初一'!I26</f>
        <v>14</v>
      </c>
      <c r="J18" s="24">
        <f>'初一'!J26</f>
        <v>0</v>
      </c>
      <c r="K18" s="24">
        <v>17</v>
      </c>
      <c r="L18" s="24">
        <f>'初一'!L26</f>
        <v>0</v>
      </c>
      <c r="M18" s="24" t="str">
        <f>'初一'!M26</f>
        <v>教</v>
      </c>
      <c r="N18" s="24" t="str">
        <f>'初一'!N26</f>
        <v>研</v>
      </c>
      <c r="O18" s="32">
        <f>'初一'!O26</f>
        <v>0</v>
      </c>
      <c r="P18" s="36">
        <f>'初一'!P26</f>
        <v>14</v>
      </c>
      <c r="Q18" s="24">
        <f>'初一'!Q26</f>
        <v>0</v>
      </c>
      <c r="R18" s="24">
        <v>17</v>
      </c>
      <c r="S18" s="24">
        <f>'初一'!S26</f>
        <v>0</v>
      </c>
      <c r="T18" s="24">
        <f>'初一'!T26</f>
        <v>0</v>
      </c>
      <c r="U18" s="24">
        <f>'初一'!U26</f>
        <v>0</v>
      </c>
      <c r="V18" s="32">
        <f>'初一'!V26</f>
        <v>0</v>
      </c>
      <c r="W18" s="36">
        <v>17</v>
      </c>
      <c r="X18" s="24">
        <f>'初一'!X26</f>
        <v>0</v>
      </c>
      <c r="Y18" s="24">
        <f>'初一'!Y26</f>
        <v>14</v>
      </c>
      <c r="Z18" s="24">
        <f>'初一'!Z26</f>
        <v>0</v>
      </c>
      <c r="AA18" s="24">
        <f>'初一'!AA26</f>
        <v>0</v>
      </c>
      <c r="AB18" s="24">
        <f>'初一'!AB26</f>
        <v>0</v>
      </c>
      <c r="AC18" s="32">
        <f>'初一'!AC26</f>
        <v>0</v>
      </c>
      <c r="AD18" s="36">
        <f>'初一'!AD26</f>
        <v>0</v>
      </c>
      <c r="AE18" s="24">
        <v>17</v>
      </c>
      <c r="AF18" s="24">
        <f>'初一'!AF26</f>
        <v>0</v>
      </c>
      <c r="AG18" s="24">
        <f>'初一'!AG26</f>
        <v>14</v>
      </c>
      <c r="AH18" s="24">
        <f>'初一'!AH26</f>
        <v>0</v>
      </c>
      <c r="AI18" s="24">
        <f>'初一'!AI26</f>
        <v>0</v>
      </c>
      <c r="AJ18" s="32">
        <f>'初一'!AJ26</f>
        <v>0</v>
      </c>
    </row>
    <row r="19" spans="1:36" ht="14.25">
      <c r="A19" s="24" t="str">
        <f>'初一'!A27</f>
        <v>石金平</v>
      </c>
      <c r="B19" s="24">
        <f>'初一'!B27</f>
        <v>0</v>
      </c>
      <c r="C19" s="24">
        <f>'初一'!C27</f>
        <v>0</v>
      </c>
      <c r="D19" s="24">
        <f>'初一'!D27</f>
        <v>15</v>
      </c>
      <c r="E19" s="24">
        <f>'初一'!E27</f>
        <v>0</v>
      </c>
      <c r="F19" s="24">
        <f>'初一'!F27</f>
        <v>0</v>
      </c>
      <c r="G19" s="24">
        <f>'初一'!G27</f>
        <v>0</v>
      </c>
      <c r="H19" s="32">
        <f>'初一'!H27</f>
        <v>0</v>
      </c>
      <c r="I19" s="36">
        <f>'初一'!I27</f>
        <v>15</v>
      </c>
      <c r="J19" s="24">
        <f>'初一'!J27</f>
        <v>0</v>
      </c>
      <c r="K19" s="24">
        <f>'初一'!K27</f>
        <v>0</v>
      </c>
      <c r="L19" s="24">
        <f>'初一'!L27</f>
        <v>0</v>
      </c>
      <c r="M19" s="24">
        <f>'初一'!M27</f>
        <v>0</v>
      </c>
      <c r="N19" s="24">
        <f>'初一'!N27</f>
        <v>0</v>
      </c>
      <c r="O19" s="32">
        <f>'初一'!O27</f>
        <v>0</v>
      </c>
      <c r="P19" s="36">
        <f>'初一'!P27</f>
        <v>0</v>
      </c>
      <c r="Q19" s="24">
        <f>'初一'!Q27</f>
        <v>0</v>
      </c>
      <c r="R19" s="24">
        <f>'初一'!R27</f>
        <v>0</v>
      </c>
      <c r="S19" s="24">
        <f>'初一'!S27</f>
        <v>15</v>
      </c>
      <c r="T19" s="24">
        <f>'初一'!T27</f>
        <v>0</v>
      </c>
      <c r="U19" s="24">
        <f>'初一'!U27</f>
        <v>0</v>
      </c>
      <c r="V19" s="32">
        <f>'初一'!V27</f>
        <v>0</v>
      </c>
      <c r="W19" s="36">
        <f>'初一'!W27</f>
        <v>0</v>
      </c>
      <c r="X19" s="24">
        <f>'初一'!X27</f>
        <v>15</v>
      </c>
      <c r="Y19" s="24">
        <f>'初一'!Y27</f>
        <v>0</v>
      </c>
      <c r="Z19" s="24">
        <f>'初一'!Z27</f>
        <v>0</v>
      </c>
      <c r="AA19" s="24">
        <f>'初一'!AA27</f>
        <v>0</v>
      </c>
      <c r="AB19" s="24">
        <f>'初一'!AB27</f>
        <v>0</v>
      </c>
      <c r="AC19" s="32">
        <f>'初一'!AC27</f>
        <v>0</v>
      </c>
      <c r="AD19" s="36">
        <f>'初一'!AD27</f>
        <v>15</v>
      </c>
      <c r="AE19" s="24">
        <f>'初一'!AE27</f>
        <v>0</v>
      </c>
      <c r="AF19" s="24">
        <f>'初一'!AF27</f>
        <v>0</v>
      </c>
      <c r="AG19" s="24">
        <f>'初一'!AG27</f>
        <v>0</v>
      </c>
      <c r="AH19" s="24">
        <f>'初一'!AH27</f>
        <v>0</v>
      </c>
      <c r="AI19" s="24">
        <f>'初一'!AI27</f>
        <v>0</v>
      </c>
      <c r="AJ19" s="32">
        <f>'初一'!AJ27</f>
        <v>0</v>
      </c>
    </row>
    <row r="20" spans="1:36" ht="14.25">
      <c r="A20" s="24" t="str">
        <f>'初一'!A28</f>
        <v>钟海琴</v>
      </c>
      <c r="B20" s="24">
        <f>'初一'!B28</f>
        <v>17</v>
      </c>
      <c r="C20" s="24">
        <v>14</v>
      </c>
      <c r="D20" s="24">
        <f>'初一'!D28</f>
        <v>0</v>
      </c>
      <c r="E20" s="24">
        <f>'初一'!E28</f>
        <v>0</v>
      </c>
      <c r="F20" s="24">
        <f>'初一'!F28</f>
        <v>0</v>
      </c>
      <c r="G20" s="24">
        <f>'初一'!G28</f>
        <v>0</v>
      </c>
      <c r="H20" s="32">
        <f>'初一'!H28</f>
        <v>0</v>
      </c>
      <c r="I20" s="36">
        <v>14</v>
      </c>
      <c r="J20" s="24">
        <f>'初一'!J28</f>
        <v>0</v>
      </c>
      <c r="K20" s="24">
        <f>'初一'!K28</f>
        <v>17</v>
      </c>
      <c r="L20" s="24">
        <f>'初一'!L28</f>
        <v>0</v>
      </c>
      <c r="M20" s="24" t="str">
        <f>'初一'!M28</f>
        <v>教</v>
      </c>
      <c r="N20" s="24" t="str">
        <f>'初一'!N28</f>
        <v>研</v>
      </c>
      <c r="O20" s="32">
        <f>'初一'!O28</f>
        <v>0</v>
      </c>
      <c r="P20" s="36">
        <v>14</v>
      </c>
      <c r="Q20" s="24">
        <f>'初一'!Q28</f>
        <v>0</v>
      </c>
      <c r="R20" s="24">
        <f>'初一'!R28</f>
        <v>17</v>
      </c>
      <c r="S20" s="24">
        <f>'初一'!S28</f>
        <v>0</v>
      </c>
      <c r="T20" s="24">
        <f>'初一'!T28</f>
        <v>0</v>
      </c>
      <c r="U20" s="24">
        <f>'初一'!U28</f>
        <v>0</v>
      </c>
      <c r="V20" s="32">
        <f>'初一'!V28</f>
        <v>0</v>
      </c>
      <c r="W20" s="36">
        <f>'初一'!W28</f>
        <v>17</v>
      </c>
      <c r="X20" s="24">
        <f>'初一'!X28</f>
        <v>0</v>
      </c>
      <c r="Y20" s="24">
        <v>14</v>
      </c>
      <c r="Z20" s="24">
        <f>'初一'!Z28</f>
        <v>0</v>
      </c>
      <c r="AA20" s="24">
        <f>'初一'!AA28</f>
        <v>0</v>
      </c>
      <c r="AB20" s="24">
        <f>'初一'!AB28</f>
        <v>0</v>
      </c>
      <c r="AC20" s="32">
        <f>'初一'!AC28</f>
        <v>0</v>
      </c>
      <c r="AD20" s="36">
        <f>'初一'!AD28</f>
        <v>0</v>
      </c>
      <c r="AE20" s="24">
        <f>'初一'!AE28</f>
        <v>17</v>
      </c>
      <c r="AF20" s="24">
        <f>'初一'!AF28</f>
        <v>0</v>
      </c>
      <c r="AG20" s="24">
        <v>14</v>
      </c>
      <c r="AH20" s="24">
        <f>'初一'!AH28</f>
        <v>0</v>
      </c>
      <c r="AI20" s="24">
        <f>'初一'!AI28</f>
        <v>0</v>
      </c>
      <c r="AJ20" s="32">
        <f>'初一'!AJ28</f>
        <v>0</v>
      </c>
    </row>
    <row r="21" spans="1:36" ht="14.25">
      <c r="A21" s="24" t="str">
        <f>'初一'!A29</f>
        <v>金雪明</v>
      </c>
      <c r="B21" s="24">
        <f>'初一'!B29</f>
        <v>0</v>
      </c>
      <c r="C21" s="24">
        <f>'初一'!C29</f>
        <v>0</v>
      </c>
      <c r="D21" s="24">
        <f>'初一'!D29</f>
        <v>0</v>
      </c>
      <c r="E21" s="24">
        <f>'初一'!E29</f>
        <v>0</v>
      </c>
      <c r="F21" s="24">
        <f>'初一'!F29</f>
        <v>0</v>
      </c>
      <c r="G21" s="24">
        <f>'初一'!G29</f>
        <v>16</v>
      </c>
      <c r="H21" s="24">
        <f>'初一'!H29</f>
        <v>0</v>
      </c>
      <c r="I21" s="24">
        <f>'初一'!I29</f>
        <v>0</v>
      </c>
      <c r="J21" s="24">
        <f>'初一'!J29</f>
        <v>0</v>
      </c>
      <c r="K21" s="24">
        <f>'初一'!K29</f>
        <v>15</v>
      </c>
      <c r="L21" s="24">
        <f>'初一'!L29</f>
        <v>0</v>
      </c>
      <c r="M21" s="24">
        <v>35</v>
      </c>
      <c r="N21" s="24">
        <f>'初一'!N29</f>
        <v>0</v>
      </c>
      <c r="O21" s="24">
        <f>'初一'!O29</f>
        <v>0</v>
      </c>
      <c r="P21" s="24">
        <f>'初一'!P29</f>
        <v>0</v>
      </c>
      <c r="Q21" s="24">
        <f>'初一'!Q29</f>
        <v>0</v>
      </c>
      <c r="R21" s="24">
        <f>'初一'!R29</f>
        <v>0</v>
      </c>
      <c r="S21" s="24">
        <f>'初一'!S29</f>
        <v>0</v>
      </c>
      <c r="T21" s="24">
        <v>36</v>
      </c>
      <c r="U21" s="24">
        <f>'初一'!U29</f>
        <v>0</v>
      </c>
      <c r="V21" s="24">
        <f>'初一'!V29</f>
        <v>0</v>
      </c>
      <c r="W21" s="24">
        <f>'初一'!W29</f>
        <v>0</v>
      </c>
      <c r="X21" s="24">
        <f>'初一'!X29</f>
        <v>0</v>
      </c>
      <c r="Y21" s="24">
        <f>'初一'!Y29</f>
        <v>0</v>
      </c>
      <c r="Z21" s="24">
        <f>'初一'!Z29</f>
        <v>0</v>
      </c>
      <c r="AA21" s="24">
        <f>'初一'!AA29</f>
        <v>0</v>
      </c>
      <c r="AB21" s="24">
        <f>'初一'!AB29</f>
        <v>15</v>
      </c>
      <c r="AC21" s="24">
        <v>35</v>
      </c>
      <c r="AD21" s="24">
        <f>'初一'!AD29</f>
        <v>0</v>
      </c>
      <c r="AE21" s="24">
        <v>36</v>
      </c>
      <c r="AF21" s="24">
        <f>'初一'!AF29</f>
        <v>0</v>
      </c>
      <c r="AG21" s="24">
        <f>'初一'!AG29</f>
        <v>16</v>
      </c>
      <c r="AH21" s="24" t="str">
        <f>'初一'!AH29</f>
        <v>教</v>
      </c>
      <c r="AI21" s="24" t="str">
        <f>'初一'!AI29</f>
        <v>研</v>
      </c>
      <c r="AJ21" s="24">
        <f>'初一'!AJ29</f>
        <v>0</v>
      </c>
    </row>
    <row r="22" spans="1:36" ht="14.25">
      <c r="A22" s="24" t="str">
        <f>'初一'!A30</f>
        <v>陈宇婷</v>
      </c>
      <c r="B22" s="24">
        <f>'初一'!B30</f>
        <v>0</v>
      </c>
      <c r="C22" s="24">
        <f>'初一'!C30</f>
        <v>0</v>
      </c>
      <c r="D22" s="24">
        <f>'初一'!D30</f>
        <v>11</v>
      </c>
      <c r="E22" s="24">
        <f>'初一'!E30</f>
        <v>0</v>
      </c>
      <c r="F22" s="24">
        <f>'初一'!F30</f>
        <v>0</v>
      </c>
      <c r="G22" s="24">
        <f>'初一'!G30</f>
        <v>0</v>
      </c>
      <c r="H22" s="32">
        <f>'初一'!H30</f>
        <v>0</v>
      </c>
      <c r="I22" s="36">
        <f>'初一'!I30</f>
        <v>0</v>
      </c>
      <c r="J22" s="24">
        <f>'初一'!J30</f>
        <v>0</v>
      </c>
      <c r="K22" s="24">
        <f>'初一'!K30</f>
        <v>0</v>
      </c>
      <c r="L22" s="24">
        <f>'初一'!L30</f>
        <v>14</v>
      </c>
      <c r="M22" s="24">
        <f>'初一'!M30</f>
        <v>17</v>
      </c>
      <c r="N22" s="24">
        <f>'初一'!N30</f>
        <v>0</v>
      </c>
      <c r="O22" s="32">
        <f>'初一'!O30</f>
        <v>0</v>
      </c>
      <c r="P22" s="36">
        <f>'初一'!P30</f>
        <v>0</v>
      </c>
      <c r="Q22" s="24">
        <f>'初一'!Q30</f>
        <v>0</v>
      </c>
      <c r="R22" s="24">
        <f>'初一'!R30</f>
        <v>0</v>
      </c>
      <c r="S22" s="24">
        <f>'初一'!S30</f>
        <v>0</v>
      </c>
      <c r="T22" s="24">
        <f>'初一'!T30</f>
        <v>0</v>
      </c>
      <c r="U22" s="24">
        <f>'初一'!U30</f>
        <v>12</v>
      </c>
      <c r="V22" s="32">
        <f>'初一'!V30</f>
        <v>13</v>
      </c>
      <c r="W22" s="36">
        <f>'初一'!W30</f>
        <v>0</v>
      </c>
      <c r="X22" s="24">
        <f>'初一'!X30</f>
        <v>0</v>
      </c>
      <c r="Y22" s="24">
        <f>'初一'!Y30</f>
        <v>0</v>
      </c>
      <c r="Z22" s="24">
        <f>'初一'!Z30</f>
        <v>14</v>
      </c>
      <c r="AA22" s="24">
        <f>'初一'!AA30</f>
        <v>0</v>
      </c>
      <c r="AB22" s="24">
        <f>'初一'!AB30</f>
        <v>13</v>
      </c>
      <c r="AC22" s="32">
        <f>'初一'!AC30</f>
        <v>11</v>
      </c>
      <c r="AD22" s="36">
        <f>'初一'!AD30</f>
        <v>0</v>
      </c>
      <c r="AE22" s="24">
        <f>'初一'!AE30</f>
        <v>0</v>
      </c>
      <c r="AF22" s="24">
        <f>'初一'!AF30</f>
        <v>0</v>
      </c>
      <c r="AG22" s="24">
        <f>'初一'!AG30</f>
        <v>12</v>
      </c>
      <c r="AH22" s="24" t="str">
        <f>'初一'!AH30</f>
        <v>教</v>
      </c>
      <c r="AI22" s="24" t="str">
        <f>'初一'!AI30</f>
        <v>研</v>
      </c>
      <c r="AJ22" s="32">
        <f>'初一'!AJ30</f>
        <v>17</v>
      </c>
    </row>
    <row r="23" spans="1:36" ht="14.25">
      <c r="A23" s="24" t="str">
        <f>'初一'!A31</f>
        <v>张歆莹</v>
      </c>
      <c r="B23" s="24">
        <f>'初一'!B31</f>
        <v>0</v>
      </c>
      <c r="C23" s="24">
        <f>'初一'!C31</f>
        <v>0</v>
      </c>
      <c r="D23" s="24">
        <f>'初一'!D31</f>
        <v>12</v>
      </c>
      <c r="E23" s="24">
        <f>'初一'!E31</f>
        <v>0</v>
      </c>
      <c r="F23" s="24">
        <f>'初一'!F31</f>
        <v>0</v>
      </c>
      <c r="G23" s="24">
        <f>'初一'!G31</f>
        <v>0</v>
      </c>
      <c r="H23" s="32">
        <f>'初一'!H31</f>
        <v>0</v>
      </c>
      <c r="I23" s="36">
        <f>'初一'!I31</f>
        <v>0</v>
      </c>
      <c r="J23" s="24">
        <f>'初一'!J31</f>
        <v>0</v>
      </c>
      <c r="K23" s="24">
        <f>'初一'!K31</f>
        <v>0</v>
      </c>
      <c r="L23" s="24">
        <f>'初一'!L31</f>
        <v>17</v>
      </c>
      <c r="M23" s="24">
        <f>'初一'!M31</f>
        <v>0</v>
      </c>
      <c r="N23" s="24">
        <f>'初一'!N31</f>
        <v>0</v>
      </c>
      <c r="O23" s="32">
        <f>'初一'!O31</f>
        <v>0</v>
      </c>
      <c r="P23" s="36">
        <f>'初一'!P31</f>
        <v>0</v>
      </c>
      <c r="Q23" s="24">
        <f>'初一'!Q31</f>
        <v>0</v>
      </c>
      <c r="R23" s="24">
        <f>'初一'!R31</f>
        <v>0</v>
      </c>
      <c r="S23" s="24">
        <f>'初一'!S31</f>
        <v>0</v>
      </c>
      <c r="T23" s="24">
        <v>26</v>
      </c>
      <c r="U23" s="24">
        <f>'初一'!U31</f>
        <v>0</v>
      </c>
      <c r="V23" s="32">
        <v>25</v>
      </c>
      <c r="W23" s="36">
        <f>'初一'!W31</f>
        <v>0</v>
      </c>
      <c r="X23" s="24">
        <f>'初一'!X31</f>
        <v>0</v>
      </c>
      <c r="Y23" s="24">
        <f>'初一'!Y31</f>
        <v>0</v>
      </c>
      <c r="Z23" s="24">
        <f>'初一'!Z31</f>
        <v>0</v>
      </c>
      <c r="AA23" s="24">
        <f>'初一'!AA31</f>
        <v>12</v>
      </c>
      <c r="AB23" s="24">
        <v>25</v>
      </c>
      <c r="AC23" s="32">
        <f>'初一'!AC31</f>
        <v>0</v>
      </c>
      <c r="AD23" s="36">
        <f>'初一'!AD31</f>
        <v>0</v>
      </c>
      <c r="AE23" s="24">
        <v>26</v>
      </c>
      <c r="AF23" s="24">
        <f>'初一'!AF31</f>
        <v>17</v>
      </c>
      <c r="AG23" s="24">
        <f>'初一'!AG31</f>
        <v>0</v>
      </c>
      <c r="AH23" s="24" t="str">
        <f>'初一'!AH31</f>
        <v>教</v>
      </c>
      <c r="AI23" s="24" t="str">
        <f>'初一'!AI31</f>
        <v>研</v>
      </c>
      <c r="AJ23" s="32">
        <f>'初一'!AJ31</f>
        <v>0</v>
      </c>
    </row>
    <row r="24" spans="1:36" ht="14.25">
      <c r="A24" s="24" t="str">
        <f>'初一'!A32</f>
        <v>龙岭</v>
      </c>
      <c r="B24" s="24">
        <f>'初一'!B32</f>
        <v>0</v>
      </c>
      <c r="C24" s="24">
        <f>'初一'!C32</f>
        <v>0</v>
      </c>
      <c r="D24" s="24">
        <v>24</v>
      </c>
      <c r="E24" s="24">
        <v>23</v>
      </c>
      <c r="F24" s="24">
        <f>'初一'!F32</f>
        <v>0</v>
      </c>
      <c r="G24" s="24">
        <f>'初一'!G32</f>
        <v>0</v>
      </c>
      <c r="H24" s="24">
        <f>'初一'!H32</f>
        <v>0</v>
      </c>
      <c r="I24" s="24">
        <f>'初一'!I32</f>
        <v>0</v>
      </c>
      <c r="J24" s="24">
        <f>'初一'!J32</f>
        <v>16</v>
      </c>
      <c r="K24" s="24">
        <f>'初一'!K32</f>
        <v>0</v>
      </c>
      <c r="L24" s="24">
        <f>'初一'!L32</f>
        <v>0</v>
      </c>
      <c r="M24" s="24">
        <f>'初一'!M32</f>
        <v>0</v>
      </c>
      <c r="N24" s="24">
        <v>21</v>
      </c>
      <c r="O24" s="24">
        <v>22</v>
      </c>
      <c r="P24" s="24">
        <f>'初一'!P32</f>
        <v>0</v>
      </c>
      <c r="Q24" s="24">
        <f>'初一'!Q32</f>
        <v>0</v>
      </c>
      <c r="R24" s="24">
        <f>'初一'!R32</f>
        <v>0</v>
      </c>
      <c r="S24" s="24">
        <f>'初一'!S32</f>
        <v>0</v>
      </c>
      <c r="T24" s="24">
        <f>'初一'!T32</f>
        <v>0</v>
      </c>
      <c r="U24" s="24">
        <v>23</v>
      </c>
      <c r="V24" s="24">
        <f>'初一'!V32</f>
        <v>0</v>
      </c>
      <c r="W24" s="24">
        <f>'初一'!W32</f>
        <v>0</v>
      </c>
      <c r="X24" s="24">
        <v>21</v>
      </c>
      <c r="Y24" s="24">
        <f>'初一'!Y32</f>
        <v>0</v>
      </c>
      <c r="Z24" s="24">
        <v>24</v>
      </c>
      <c r="AA24" s="24">
        <f>'初一'!AA32</f>
        <v>0</v>
      </c>
      <c r="AB24" s="24">
        <f>'初一'!AB32</f>
        <v>0</v>
      </c>
      <c r="AC24" s="24">
        <f>'初一'!AC32</f>
        <v>16</v>
      </c>
      <c r="AD24" s="24">
        <f>'初一'!AD32</f>
        <v>0</v>
      </c>
      <c r="AE24" s="24">
        <f>'初一'!AE32</f>
        <v>0</v>
      </c>
      <c r="AF24" s="24">
        <f>'初一'!AF32</f>
        <v>0</v>
      </c>
      <c r="AG24" s="24">
        <f>'初一'!AG32</f>
        <v>0</v>
      </c>
      <c r="AH24" s="24" t="str">
        <f>'初一'!AH32</f>
        <v>教</v>
      </c>
      <c r="AI24" s="24" t="str">
        <f>'初一'!AI32</f>
        <v>研</v>
      </c>
      <c r="AJ24" s="24">
        <v>22</v>
      </c>
    </row>
    <row r="25" spans="1:36" ht="14.25">
      <c r="A25" s="24" t="str">
        <f>'初一'!A33</f>
        <v>汤丹莲</v>
      </c>
      <c r="B25" s="24">
        <f>'初一'!B33</f>
        <v>0</v>
      </c>
      <c r="C25" s="24">
        <f>'初一'!C33</f>
        <v>0</v>
      </c>
      <c r="D25" s="24">
        <f>'初一'!D33</f>
        <v>0</v>
      </c>
      <c r="E25" s="24">
        <f>'初一'!E33</f>
        <v>0</v>
      </c>
      <c r="F25" s="24">
        <f>'初一'!F33</f>
        <v>14</v>
      </c>
      <c r="G25" s="24">
        <f>'初一'!G33</f>
        <v>0</v>
      </c>
      <c r="H25" s="32">
        <f>'初一'!H33</f>
        <v>0</v>
      </c>
      <c r="I25" s="36">
        <f>'初一'!I33</f>
        <v>0</v>
      </c>
      <c r="J25" s="24">
        <f>'初一'!J33</f>
        <v>0</v>
      </c>
      <c r="K25" s="24">
        <f>'初一'!K33</f>
        <v>0</v>
      </c>
      <c r="L25" s="24">
        <f>'初一'!L33</f>
        <v>0</v>
      </c>
      <c r="M25" s="24">
        <f>'初一'!M33</f>
        <v>13</v>
      </c>
      <c r="N25" s="24">
        <f>'初一'!N33</f>
        <v>0</v>
      </c>
      <c r="O25" s="32">
        <f>'初一'!O33</f>
        <v>0</v>
      </c>
      <c r="P25" s="36">
        <f>'初一'!P33</f>
        <v>0</v>
      </c>
      <c r="Q25" s="24">
        <f>'初一'!Q33</f>
        <v>0</v>
      </c>
      <c r="R25" s="24">
        <f>'初一'!R33</f>
        <v>11</v>
      </c>
      <c r="S25" s="24">
        <f>'初一'!S33</f>
        <v>0</v>
      </c>
      <c r="T25" s="24">
        <f>'初一'!T33</f>
        <v>15</v>
      </c>
      <c r="U25" s="24">
        <f>'初一'!U33</f>
        <v>0</v>
      </c>
      <c r="V25" s="32">
        <f>'初一'!V33</f>
        <v>0</v>
      </c>
      <c r="W25" s="36">
        <f>'初一'!W33</f>
        <v>0</v>
      </c>
      <c r="X25" s="24">
        <f>'初一'!X33</f>
        <v>0</v>
      </c>
      <c r="Y25" s="24">
        <f>'初一'!Y33</f>
        <v>0</v>
      </c>
      <c r="Z25" s="24">
        <f>'初一'!Z33</f>
        <v>0</v>
      </c>
      <c r="AA25" s="24">
        <f>'初一'!AA33</f>
        <v>0</v>
      </c>
      <c r="AB25" s="24">
        <f>'初一'!AB33</f>
        <v>0</v>
      </c>
      <c r="AC25" s="32">
        <f>'初一'!AC33</f>
        <v>13</v>
      </c>
      <c r="AD25" s="36">
        <f>'初一'!AD33</f>
        <v>0</v>
      </c>
      <c r="AE25" s="24">
        <f>'初一'!AE33</f>
        <v>15</v>
      </c>
      <c r="AF25" s="24">
        <f>'初一'!AF33</f>
        <v>11</v>
      </c>
      <c r="AG25" s="24">
        <f>'初一'!AG33</f>
        <v>0</v>
      </c>
      <c r="AH25" s="24" t="str">
        <f>'初一'!AH33</f>
        <v>教</v>
      </c>
      <c r="AI25" s="24" t="str">
        <f>'初一'!AI33</f>
        <v>研</v>
      </c>
      <c r="AJ25" s="32">
        <f>'初一'!AJ33</f>
        <v>14</v>
      </c>
    </row>
    <row r="26" spans="1:36" ht="14.25">
      <c r="A26" s="24" t="str">
        <f>'初一'!A34</f>
        <v>李佩</v>
      </c>
      <c r="B26" s="24">
        <f>'初一'!B34</f>
        <v>0</v>
      </c>
      <c r="C26" s="24">
        <f>'初一'!C34</f>
        <v>13</v>
      </c>
      <c r="D26" s="24">
        <f>'初一'!D34</f>
        <v>0</v>
      </c>
      <c r="E26" s="24">
        <f>'初一'!E34</f>
        <v>0</v>
      </c>
      <c r="F26" s="24">
        <f>'初一'!F34</f>
        <v>0</v>
      </c>
      <c r="G26" s="24">
        <f>'初一'!G34</f>
        <v>14</v>
      </c>
      <c r="H26" s="32">
        <f>'初一'!H34</f>
        <v>0</v>
      </c>
      <c r="I26" s="36">
        <f>'初一'!I34</f>
        <v>0</v>
      </c>
      <c r="J26" s="24">
        <f>'初一'!J34</f>
        <v>0</v>
      </c>
      <c r="K26" s="24">
        <f>'初一'!K34</f>
        <v>12</v>
      </c>
      <c r="L26" s="24">
        <f>'初一'!L34</f>
        <v>0</v>
      </c>
      <c r="M26" s="24">
        <f>'初一'!M34</f>
        <v>0</v>
      </c>
      <c r="N26" s="24">
        <f>'初一'!N34</f>
        <v>11</v>
      </c>
      <c r="O26" s="32">
        <f>'初一'!O34</f>
        <v>0</v>
      </c>
      <c r="P26" s="36">
        <f>'初一'!P34</f>
        <v>0</v>
      </c>
      <c r="Q26" s="24">
        <f>'初一'!Q34</f>
        <v>0</v>
      </c>
      <c r="R26" s="24">
        <f>'初一'!R34</f>
        <v>0</v>
      </c>
      <c r="S26" s="24">
        <f>'初一'!S34</f>
        <v>0</v>
      </c>
      <c r="T26" s="24">
        <f>'初一'!T34</f>
        <v>13</v>
      </c>
      <c r="U26" s="24">
        <f>'初一'!U34</f>
        <v>15</v>
      </c>
      <c r="V26" s="32">
        <f>'初一'!V34</f>
        <v>12</v>
      </c>
      <c r="W26" s="36">
        <f>'初一'!W34</f>
        <v>0</v>
      </c>
      <c r="X26" s="24">
        <f>'初一'!X34</f>
        <v>0</v>
      </c>
      <c r="Y26" s="24">
        <f>'初一'!Y34</f>
        <v>0</v>
      </c>
      <c r="Z26" s="24">
        <f>'初一'!Z34</f>
        <v>15</v>
      </c>
      <c r="AA26" s="24">
        <f>'初一'!AA34</f>
        <v>0</v>
      </c>
      <c r="AB26" s="24">
        <f>'初一'!AB34</f>
        <v>14</v>
      </c>
      <c r="AC26" s="32">
        <f>'初一'!AC34</f>
        <v>0</v>
      </c>
      <c r="AD26" s="36">
        <f>'初一'!AD34</f>
        <v>0</v>
      </c>
      <c r="AE26" s="24">
        <f>'初一'!AE34</f>
        <v>0</v>
      </c>
      <c r="AF26" s="24">
        <f>'初一'!AF34</f>
        <v>0</v>
      </c>
      <c r="AG26" s="24">
        <f>'初一'!AG34</f>
        <v>0</v>
      </c>
      <c r="AH26" s="24" t="str">
        <f>'初一'!AH34</f>
        <v>教</v>
      </c>
      <c r="AI26" s="24" t="str">
        <f>'初一'!AI34</f>
        <v>研</v>
      </c>
      <c r="AJ26" s="32">
        <f>'初一'!AJ34</f>
        <v>11</v>
      </c>
    </row>
    <row r="27" spans="1:36" ht="14.25">
      <c r="A27" s="24" t="str">
        <f>'初一'!A35</f>
        <v>富伟丽</v>
      </c>
      <c r="B27" s="24">
        <f>'初一'!B35</f>
        <v>0</v>
      </c>
      <c r="C27" s="24">
        <f>'初一'!C35</f>
        <v>0</v>
      </c>
      <c r="D27" s="24">
        <f>'初一'!D35</f>
        <v>0</v>
      </c>
      <c r="E27" s="24">
        <f>'初一'!E35</f>
        <v>0</v>
      </c>
      <c r="F27" s="24">
        <f>'初一'!F35</f>
        <v>16</v>
      </c>
      <c r="G27" s="24">
        <v>26</v>
      </c>
      <c r="H27" s="24">
        <f>'初一'!H35</f>
        <v>0</v>
      </c>
      <c r="I27" s="24">
        <f>'初一'!I35</f>
        <v>0</v>
      </c>
      <c r="J27" s="24">
        <f>'初一'!J35</f>
        <v>0</v>
      </c>
      <c r="K27" s="24">
        <f>'初一'!K35</f>
        <v>0</v>
      </c>
      <c r="L27" s="24">
        <f>'初一'!L35</f>
        <v>0</v>
      </c>
      <c r="M27" s="24">
        <f>'初一'!M35</f>
        <v>0</v>
      </c>
      <c r="N27" s="24">
        <v>24</v>
      </c>
      <c r="O27" s="24">
        <v>25</v>
      </c>
      <c r="P27" s="24">
        <f>'初一'!P35</f>
        <v>0</v>
      </c>
      <c r="Q27" s="24">
        <f>'初一'!Q35</f>
        <v>0</v>
      </c>
      <c r="R27" s="24">
        <f>'初一'!R35</f>
        <v>0</v>
      </c>
      <c r="S27" s="24">
        <f>'初一'!S35</f>
        <v>17</v>
      </c>
      <c r="T27" s="24">
        <f>'初一'!T35</f>
        <v>0</v>
      </c>
      <c r="U27" s="24">
        <v>24</v>
      </c>
      <c r="V27" s="24">
        <v>26</v>
      </c>
      <c r="W27" s="24">
        <f>'初一'!W35</f>
        <v>0</v>
      </c>
      <c r="X27" s="24">
        <f>'初一'!X35</f>
        <v>0</v>
      </c>
      <c r="Y27" s="24">
        <f>'初一'!Y35</f>
        <v>0</v>
      </c>
      <c r="Z27" s="24">
        <f>'初一'!Z35</f>
        <v>0</v>
      </c>
      <c r="AA27" s="24">
        <f>'初一'!AA35</f>
        <v>0</v>
      </c>
      <c r="AB27" s="24">
        <f>'初一'!AB35</f>
        <v>0</v>
      </c>
      <c r="AC27" s="24">
        <f>'初一'!AC35</f>
        <v>17</v>
      </c>
      <c r="AD27" s="24">
        <f>'初一'!AD35</f>
        <v>0</v>
      </c>
      <c r="AE27" s="24">
        <v>25</v>
      </c>
      <c r="AF27" s="24">
        <f>'初一'!AF35</f>
        <v>0</v>
      </c>
      <c r="AG27" s="24">
        <f>'初一'!AG35</f>
        <v>0</v>
      </c>
      <c r="AH27" s="24" t="str">
        <f>'初一'!AH35</f>
        <v>教</v>
      </c>
      <c r="AI27" s="24" t="str">
        <f>'初一'!AI35</f>
        <v>研</v>
      </c>
      <c r="AJ27" s="24">
        <f>'初一'!AJ35</f>
        <v>16</v>
      </c>
    </row>
    <row r="28" spans="1:36" ht="14.25">
      <c r="A28" s="24" t="str">
        <f>'初一'!A36</f>
        <v>吴向阳</v>
      </c>
      <c r="B28" s="24">
        <f>'初一'!B36</f>
        <v>0</v>
      </c>
      <c r="C28" s="24">
        <f>'初一'!C36</f>
        <v>0</v>
      </c>
      <c r="D28" s="24">
        <f>'初一'!D36</f>
        <v>0</v>
      </c>
      <c r="E28" s="24">
        <f>'初一'!E36</f>
        <v>0</v>
      </c>
      <c r="F28" s="24">
        <f>'初一'!F36</f>
        <v>13</v>
      </c>
      <c r="G28" s="24">
        <f>'初一'!G36</f>
        <v>11</v>
      </c>
      <c r="H28" s="32">
        <f>'初一'!H36</f>
        <v>0</v>
      </c>
      <c r="I28" s="36">
        <f>'初一'!I36</f>
        <v>0</v>
      </c>
      <c r="J28" s="24">
        <f>'初一'!J36</f>
        <v>0</v>
      </c>
      <c r="K28" s="24">
        <f>'初一'!K36</f>
        <v>0</v>
      </c>
      <c r="L28" s="24">
        <f>'初一'!L36</f>
        <v>11</v>
      </c>
      <c r="M28" s="24">
        <f>'初一'!M36</f>
        <v>14</v>
      </c>
      <c r="N28" s="24">
        <f>'初一'!N36</f>
        <v>0</v>
      </c>
      <c r="O28" s="32">
        <f>'初一'!O36</f>
        <v>12</v>
      </c>
      <c r="P28" s="36">
        <f>'初一'!P36</f>
        <v>0</v>
      </c>
      <c r="Q28" s="24">
        <f>'初一'!Q36</f>
        <v>14</v>
      </c>
      <c r="R28" s="24">
        <f>'初一'!R36</f>
        <v>0</v>
      </c>
      <c r="S28" s="24">
        <f>'初一'!S36</f>
        <v>0</v>
      </c>
      <c r="T28" s="24" t="str">
        <f>'初一'!T36</f>
        <v>教</v>
      </c>
      <c r="U28" s="24" t="str">
        <f>'初一'!U36</f>
        <v>研</v>
      </c>
      <c r="V28" s="32">
        <f>'初一'!V36</f>
        <v>11</v>
      </c>
      <c r="W28" s="36">
        <f>'初一'!W36</f>
        <v>0</v>
      </c>
      <c r="X28" s="24">
        <f>'初一'!X36</f>
        <v>0</v>
      </c>
      <c r="Y28" s="24">
        <f>'初一'!Y36</f>
        <v>0</v>
      </c>
      <c r="Z28" s="24">
        <f>'初一'!Z36</f>
        <v>13</v>
      </c>
      <c r="AA28" s="24">
        <f>'初一'!AA36</f>
        <v>0</v>
      </c>
      <c r="AB28" s="24">
        <f>'初一'!AB36</f>
        <v>0</v>
      </c>
      <c r="AC28" s="32">
        <f>'初一'!AC36</f>
        <v>12</v>
      </c>
      <c r="AD28" s="36">
        <f>'初一'!AD36</f>
        <v>0</v>
      </c>
      <c r="AE28" s="24">
        <f>'初一'!AE36</f>
        <v>14</v>
      </c>
      <c r="AF28" s="24">
        <f>'初一'!AF36</f>
        <v>0</v>
      </c>
      <c r="AG28" s="24">
        <f>'初一'!AG36</f>
        <v>0</v>
      </c>
      <c r="AH28" s="24">
        <f>'初一'!AH36</f>
        <v>12</v>
      </c>
      <c r="AI28" s="24">
        <f>'初一'!AI36</f>
        <v>13</v>
      </c>
      <c r="AJ28" s="32">
        <f>'初一'!AJ36</f>
        <v>0</v>
      </c>
    </row>
    <row r="29" spans="1:36" ht="14.25">
      <c r="A29" s="24" t="str">
        <f>'初一'!A37</f>
        <v>王星星</v>
      </c>
      <c r="B29" s="24">
        <f>'初一'!B37</f>
        <v>0</v>
      </c>
      <c r="C29" s="24">
        <f>'初一'!C37</f>
        <v>0</v>
      </c>
      <c r="D29" s="24">
        <f>'初一'!D37</f>
        <v>0</v>
      </c>
      <c r="E29" s="24">
        <v>25</v>
      </c>
      <c r="F29" s="24">
        <f>'初一'!F37</f>
        <v>17</v>
      </c>
      <c r="G29" s="24">
        <f>'初一'!G37</f>
        <v>0</v>
      </c>
      <c r="H29" s="32">
        <f>'初一'!H37</f>
        <v>0</v>
      </c>
      <c r="I29" s="36">
        <f>'初一'!I37</f>
        <v>0</v>
      </c>
      <c r="J29" s="24">
        <f>'初一'!J37</f>
        <v>0</v>
      </c>
      <c r="K29" s="24">
        <f>'初一'!K37</f>
        <v>0</v>
      </c>
      <c r="L29" s="24">
        <f>'初一'!L37</f>
        <v>0</v>
      </c>
      <c r="M29" s="24">
        <f>'初一'!M37</f>
        <v>15</v>
      </c>
      <c r="N29" s="24">
        <v>26</v>
      </c>
      <c r="O29" s="32">
        <f>'初一'!O37</f>
        <v>16</v>
      </c>
      <c r="P29" s="36">
        <f>'初一'!P37</f>
        <v>0</v>
      </c>
      <c r="Q29" s="24">
        <v>25</v>
      </c>
      <c r="R29" s="24">
        <f>'初一'!R37</f>
        <v>0</v>
      </c>
      <c r="S29" s="24">
        <f>'初一'!S37</f>
        <v>0</v>
      </c>
      <c r="T29" s="24" t="str">
        <f>'初一'!T37</f>
        <v>教</v>
      </c>
      <c r="U29" s="24" t="str">
        <f>'初一'!U37</f>
        <v>研</v>
      </c>
      <c r="V29" s="32">
        <f>'初一'!V37</f>
        <v>17</v>
      </c>
      <c r="W29" s="36">
        <f>'初一'!W37</f>
        <v>0</v>
      </c>
      <c r="X29" s="24">
        <f>'初一'!X37</f>
        <v>0</v>
      </c>
      <c r="Y29" s="24">
        <f>'初一'!Y37</f>
        <v>0</v>
      </c>
      <c r="Z29" s="24">
        <f>'初一'!Z37</f>
        <v>17</v>
      </c>
      <c r="AA29" s="24">
        <f>'初一'!AA37</f>
        <v>16</v>
      </c>
      <c r="AB29" s="24">
        <v>26</v>
      </c>
      <c r="AC29" s="32">
        <f>'初一'!AC37</f>
        <v>15</v>
      </c>
      <c r="AD29" s="36">
        <f>'初一'!AD37</f>
        <v>0</v>
      </c>
      <c r="AE29" s="24">
        <f>'初一'!AE37</f>
        <v>0</v>
      </c>
      <c r="AF29" s="24">
        <f>'初一'!AF37</f>
        <v>0</v>
      </c>
      <c r="AG29" s="24">
        <f>'初一'!AG37</f>
        <v>0</v>
      </c>
      <c r="AH29" s="24">
        <f>'初一'!AH37</f>
        <v>16</v>
      </c>
      <c r="AI29" s="24">
        <f>'初一'!AI37</f>
        <v>15</v>
      </c>
      <c r="AJ29" s="32">
        <f>'初一'!AJ37</f>
        <v>0</v>
      </c>
    </row>
    <row r="30" spans="1:36" ht="14.25">
      <c r="A30" s="24" t="str">
        <f>'初一'!A38</f>
        <v>龚婷婷</v>
      </c>
      <c r="B30" s="24">
        <f>'初一'!B38</f>
        <v>0</v>
      </c>
      <c r="C30" s="24">
        <f>'初一'!C38</f>
        <v>0</v>
      </c>
      <c r="D30" s="24">
        <f>'初一'!D38</f>
        <v>14</v>
      </c>
      <c r="E30" s="24">
        <f>'初一'!E38</f>
        <v>0</v>
      </c>
      <c r="F30" s="24">
        <f>'初一'!F38</f>
        <v>12</v>
      </c>
      <c r="G30" s="24">
        <f>'初一'!G38</f>
        <v>0</v>
      </c>
      <c r="H30" s="32" t="str">
        <f>'初一'!H38</f>
        <v>教</v>
      </c>
      <c r="I30" s="36">
        <f>'初一'!I38</f>
        <v>0</v>
      </c>
      <c r="J30" s="24">
        <f>'初一'!J38</f>
        <v>0</v>
      </c>
      <c r="K30" s="24">
        <f>'初一'!K38</f>
        <v>0</v>
      </c>
      <c r="L30" s="24">
        <f>'初一'!L38</f>
        <v>0</v>
      </c>
      <c r="M30" s="24">
        <f>'初一'!M38</f>
        <v>11</v>
      </c>
      <c r="N30" s="24">
        <f>'初一'!N38</f>
        <v>0</v>
      </c>
      <c r="O30" s="32">
        <f>'初一'!O38</f>
        <v>13</v>
      </c>
      <c r="P30" s="36">
        <f>'初一'!P38</f>
        <v>0</v>
      </c>
      <c r="Q30" s="24">
        <f>'初一'!Q38</f>
        <v>0</v>
      </c>
      <c r="R30" s="24">
        <f>'初一'!R38</f>
        <v>0</v>
      </c>
      <c r="S30" s="24">
        <f>'初一'!S38</f>
        <v>12</v>
      </c>
      <c r="T30" s="24">
        <f>'初一'!T38</f>
        <v>14</v>
      </c>
      <c r="U30" s="24">
        <f>'初一'!U38</f>
        <v>11</v>
      </c>
      <c r="V30" s="32">
        <f>'初一'!V38</f>
        <v>0</v>
      </c>
      <c r="W30" s="36">
        <f>'初一'!W38</f>
        <v>0</v>
      </c>
      <c r="X30" s="24">
        <f>'初一'!X38</f>
        <v>0</v>
      </c>
      <c r="Y30" s="24">
        <f>'初一'!Y38</f>
        <v>0</v>
      </c>
      <c r="Z30" s="24">
        <f>'初一'!Z38</f>
        <v>11</v>
      </c>
      <c r="AA30" s="24">
        <f>'初一'!AA38</f>
        <v>13</v>
      </c>
      <c r="AB30" s="24">
        <f>'初一'!AB38</f>
        <v>0</v>
      </c>
      <c r="AC30" s="32">
        <f>'初一'!AC38</f>
        <v>0</v>
      </c>
      <c r="AD30" s="36">
        <f>'初一'!AD38</f>
        <v>0</v>
      </c>
      <c r="AE30" s="24">
        <f>'初一'!AE38</f>
        <v>0</v>
      </c>
      <c r="AF30" s="24">
        <f>'初一'!AF38</f>
        <v>0</v>
      </c>
      <c r="AG30" s="24">
        <f>'初一'!AG38</f>
        <v>0</v>
      </c>
      <c r="AH30" s="24">
        <f>'初一'!AH38</f>
        <v>14</v>
      </c>
      <c r="AI30" s="24">
        <f>'初一'!AI38</f>
        <v>12</v>
      </c>
      <c r="AJ30" s="32">
        <f>'初一'!AJ38</f>
        <v>13</v>
      </c>
    </row>
    <row r="31" spans="1:36" ht="14.25">
      <c r="A31" s="24" t="str">
        <f>'初一'!A39</f>
        <v>顾杰</v>
      </c>
      <c r="B31" s="24">
        <f>'初一'!B39</f>
        <v>0</v>
      </c>
      <c r="C31" s="24">
        <f>'初一'!C39</f>
        <v>0</v>
      </c>
      <c r="D31" s="24">
        <f>'初一'!D39</f>
        <v>0</v>
      </c>
      <c r="E31" s="24">
        <f>'初一'!E39</f>
        <v>17</v>
      </c>
      <c r="F31" s="24">
        <f>'初一'!F39</f>
        <v>15</v>
      </c>
      <c r="G31" s="24">
        <f>'初一'!G39</f>
        <v>0</v>
      </c>
      <c r="H31" s="32" t="str">
        <f>'初一'!H39</f>
        <v>教</v>
      </c>
      <c r="I31" s="36">
        <f>'初一'!I39</f>
        <v>0</v>
      </c>
      <c r="J31" s="24">
        <f>'初一'!J39</f>
        <v>0</v>
      </c>
      <c r="K31" s="24">
        <f>'初一'!K39</f>
        <v>0</v>
      </c>
      <c r="L31" s="24">
        <f>'初一'!L39</f>
        <v>0</v>
      </c>
      <c r="M31" s="24">
        <f>'初一'!M39</f>
        <v>16</v>
      </c>
      <c r="N31" s="24">
        <f>'初一'!N39</f>
        <v>0</v>
      </c>
      <c r="O31" s="32">
        <f>'初一'!O39</f>
        <v>0</v>
      </c>
      <c r="P31" s="36">
        <f>'初一'!P39</f>
        <v>0</v>
      </c>
      <c r="Q31" s="24">
        <f>'初一'!Q39</f>
        <v>0</v>
      </c>
      <c r="R31" s="24">
        <f>'初一'!R39</f>
        <v>0</v>
      </c>
      <c r="S31" s="24">
        <f>'初一'!S39</f>
        <v>0</v>
      </c>
      <c r="T31" s="24">
        <f>'初一'!T39</f>
        <v>16</v>
      </c>
      <c r="U31" s="24">
        <f>'初一'!U39</f>
        <v>17</v>
      </c>
      <c r="V31" s="32">
        <f>'初一'!V39</f>
        <v>0</v>
      </c>
      <c r="W31" s="36">
        <f>'初一'!W39</f>
        <v>0</v>
      </c>
      <c r="X31" s="24">
        <f>'初一'!X39</f>
        <v>0</v>
      </c>
      <c r="Y31" s="24">
        <f>'初一'!Y39</f>
        <v>0</v>
      </c>
      <c r="Z31" s="24">
        <f>'初一'!Z39</f>
        <v>0</v>
      </c>
      <c r="AA31" s="24">
        <f>'初一'!AA39</f>
        <v>15</v>
      </c>
      <c r="AB31" s="24">
        <f>'初一'!AB39</f>
        <v>16</v>
      </c>
      <c r="AC31" s="32">
        <f>'初一'!AC39</f>
        <v>0</v>
      </c>
      <c r="AD31" s="36">
        <f>'初一'!AD39</f>
        <v>0</v>
      </c>
      <c r="AE31" s="24">
        <f>'初一'!AE39</f>
        <v>0</v>
      </c>
      <c r="AF31" s="24">
        <f>'初一'!AF39</f>
        <v>0</v>
      </c>
      <c r="AG31" s="24">
        <f>'初一'!AG39</f>
        <v>0</v>
      </c>
      <c r="AH31" s="24">
        <f>'初一'!AH39</f>
        <v>0</v>
      </c>
      <c r="AI31" s="24">
        <f>'初一'!AI39</f>
        <v>17</v>
      </c>
      <c r="AJ31" s="32">
        <f>'初一'!AJ39</f>
        <v>15</v>
      </c>
    </row>
    <row r="32" spans="1:36" ht="14.25">
      <c r="A32" s="24" t="str">
        <f>'初一'!A40</f>
        <v>董懿洋</v>
      </c>
      <c r="B32" s="24">
        <f>'初一'!B40</f>
        <v>0</v>
      </c>
      <c r="C32" s="24">
        <f>'初一'!C40</f>
        <v>0</v>
      </c>
      <c r="D32" s="24">
        <f>'初一'!D40</f>
        <v>0</v>
      </c>
      <c r="E32" s="24">
        <f>'初一'!E40</f>
        <v>15</v>
      </c>
      <c r="F32" s="24">
        <f>'初一'!F40</f>
        <v>0</v>
      </c>
      <c r="G32" s="24">
        <f>'初一'!G40</f>
        <v>13</v>
      </c>
      <c r="H32" s="24" t="str">
        <f>'初一'!H40</f>
        <v>教</v>
      </c>
      <c r="I32" s="24">
        <f>'初一'!I40</f>
        <v>0</v>
      </c>
      <c r="J32" s="24">
        <f>'初一'!J40</f>
        <v>0</v>
      </c>
      <c r="K32" s="24">
        <f>'初一'!K40</f>
        <v>0</v>
      </c>
      <c r="L32" s="24">
        <f>'初一'!L40</f>
        <v>0</v>
      </c>
      <c r="M32" s="24">
        <f>'初一'!M40</f>
        <v>12</v>
      </c>
      <c r="N32" s="24">
        <f>'初一'!N40</f>
        <v>14</v>
      </c>
      <c r="O32" s="24">
        <f>'初一'!O40</f>
        <v>17</v>
      </c>
      <c r="P32" s="24">
        <f>'初一'!P40</f>
        <v>0</v>
      </c>
      <c r="Q32" s="24">
        <f>'初一'!Q40</f>
        <v>15</v>
      </c>
      <c r="R32" s="24">
        <f>'初一'!R40</f>
        <v>0</v>
      </c>
      <c r="S32" s="24">
        <f>'初一'!S40</f>
        <v>0</v>
      </c>
      <c r="T32" s="24">
        <f>'初一'!T40</f>
        <v>17</v>
      </c>
      <c r="U32" s="24">
        <f>'初一'!U40</f>
        <v>14</v>
      </c>
      <c r="V32" s="24">
        <f>'初一'!V40</f>
        <v>16</v>
      </c>
      <c r="W32" s="24">
        <f>'初一'!W40</f>
        <v>0</v>
      </c>
      <c r="X32" s="24">
        <f>'初一'!X40</f>
        <v>0</v>
      </c>
      <c r="Y32" s="24">
        <f>'初一'!Y40</f>
        <v>12</v>
      </c>
      <c r="Z32" s="24">
        <f>'初一'!Z40</f>
        <v>0</v>
      </c>
      <c r="AA32" s="24">
        <f>'初一'!AA40</f>
        <v>0</v>
      </c>
      <c r="AB32" s="24">
        <f>'初一'!AB40</f>
        <v>0</v>
      </c>
      <c r="AC32" s="24">
        <f>'初一'!AC40</f>
        <v>0</v>
      </c>
      <c r="AD32" s="24">
        <f>'初一'!AD40</f>
        <v>0</v>
      </c>
      <c r="AE32" s="24">
        <f>'初一'!AE40</f>
        <v>0</v>
      </c>
      <c r="AF32" s="24">
        <f>'初一'!AF40</f>
        <v>0</v>
      </c>
      <c r="AG32" s="24">
        <f>'初一'!AG40</f>
        <v>13</v>
      </c>
      <c r="AH32" s="24">
        <f>'初一'!AH40</f>
        <v>11</v>
      </c>
      <c r="AI32" s="24">
        <f>'初一'!AI40</f>
        <v>16</v>
      </c>
      <c r="AJ32" s="24">
        <f>'初一'!AJ40</f>
        <v>0</v>
      </c>
    </row>
    <row r="33" spans="1:36" ht="14.25">
      <c r="A33" s="24" t="str">
        <f>'初一'!A41</f>
        <v>刘彩萍</v>
      </c>
      <c r="B33" s="24">
        <f>'初一'!B41</f>
        <v>0</v>
      </c>
      <c r="C33" s="24">
        <f>'初一'!C41</f>
        <v>0</v>
      </c>
      <c r="D33" s="24">
        <f>'初一'!D41</f>
        <v>0</v>
      </c>
      <c r="E33" s="24">
        <v>21</v>
      </c>
      <c r="F33" s="24">
        <v>32</v>
      </c>
      <c r="G33" s="24">
        <f>'初一'!G41</f>
        <v>0</v>
      </c>
      <c r="H33" s="32" t="str">
        <f>'初一'!H41</f>
        <v>教</v>
      </c>
      <c r="I33" s="36">
        <f>'初一'!I41</f>
        <v>0</v>
      </c>
      <c r="J33" s="24">
        <v>36</v>
      </c>
      <c r="K33" s="24">
        <f>'初一'!K41</f>
        <v>0</v>
      </c>
      <c r="L33" s="24">
        <f>'初一'!L41</f>
        <v>0</v>
      </c>
      <c r="M33" s="24">
        <v>22</v>
      </c>
      <c r="N33" s="24">
        <f>'初一'!N41</f>
        <v>0</v>
      </c>
      <c r="O33" s="32">
        <v>31</v>
      </c>
      <c r="P33" s="36">
        <f>'初一'!P41</f>
        <v>0</v>
      </c>
      <c r="Q33" s="24">
        <f>'初一'!Q41</f>
        <v>0</v>
      </c>
      <c r="R33" s="24">
        <v>26</v>
      </c>
      <c r="S33" s="24">
        <f>'初一'!S41</f>
        <v>0</v>
      </c>
      <c r="T33" s="24">
        <f>'初一'!T41</f>
        <v>0</v>
      </c>
      <c r="U33" s="24">
        <v>33</v>
      </c>
      <c r="V33" s="32">
        <f>'初一'!V41</f>
        <v>0</v>
      </c>
      <c r="W33" s="36">
        <f>'初一'!W41</f>
        <v>0</v>
      </c>
      <c r="X33" s="24">
        <f>'初一'!X41</f>
        <v>0</v>
      </c>
      <c r="Y33" s="24">
        <f>'初一'!Y41</f>
        <v>0</v>
      </c>
      <c r="Z33" s="24">
        <f>'初一'!Z41</f>
        <v>0</v>
      </c>
      <c r="AA33" s="24">
        <f>'初一'!AA41</f>
        <v>11</v>
      </c>
      <c r="AB33" s="24">
        <v>35</v>
      </c>
      <c r="AC33" s="32">
        <v>24</v>
      </c>
      <c r="AD33" s="36">
        <f>'初一'!AD41</f>
        <v>0</v>
      </c>
      <c r="AE33" s="24">
        <f>'初一'!AE41</f>
        <v>0</v>
      </c>
      <c r="AF33" s="24">
        <f>'初一'!AF41</f>
        <v>0</v>
      </c>
      <c r="AG33" s="24">
        <v>23</v>
      </c>
      <c r="AH33" s="24">
        <f>'初一'!AH41</f>
        <v>0</v>
      </c>
      <c r="AI33" s="24">
        <v>25</v>
      </c>
      <c r="AJ33" s="32">
        <v>34</v>
      </c>
    </row>
    <row r="34" spans="1:36" ht="14.25">
      <c r="A34" s="24" t="str">
        <f>'初一'!A42</f>
        <v>戴芳洁</v>
      </c>
      <c r="B34" s="24">
        <f>'初一'!B42</f>
        <v>0</v>
      </c>
      <c r="C34" s="24">
        <f>'初一'!C42</f>
        <v>16</v>
      </c>
      <c r="D34" s="24">
        <f>'初一'!D42</f>
        <v>0</v>
      </c>
      <c r="E34" s="24">
        <f>'初一'!E42</f>
        <v>0</v>
      </c>
      <c r="F34" s="24">
        <f>'初一'!F42</f>
        <v>11</v>
      </c>
      <c r="G34" s="24">
        <f>'初一'!G42</f>
        <v>12</v>
      </c>
      <c r="H34" s="32" t="str">
        <f>'初一'!H42</f>
        <v>教</v>
      </c>
      <c r="I34" s="36">
        <f>'初一'!I42</f>
        <v>0</v>
      </c>
      <c r="J34" s="24">
        <f>'初一'!J42</f>
        <v>0</v>
      </c>
      <c r="K34" s="24">
        <f>'初一'!K42</f>
        <v>13</v>
      </c>
      <c r="L34" s="24">
        <f>'初一'!L42</f>
        <v>0</v>
      </c>
      <c r="M34" s="24">
        <f>'初一'!M42</f>
        <v>0</v>
      </c>
      <c r="N34" s="24">
        <f>'初一'!N42</f>
        <v>15</v>
      </c>
      <c r="O34" s="32">
        <f>'初一'!O42</f>
        <v>0</v>
      </c>
      <c r="P34" s="36">
        <f>'初一'!P42</f>
        <v>0</v>
      </c>
      <c r="Q34" s="24">
        <f>'初一'!Q42</f>
        <v>0</v>
      </c>
      <c r="R34" s="24">
        <f>'初一'!R42</f>
        <v>0</v>
      </c>
      <c r="S34" s="24">
        <f>'初一'!S42</f>
        <v>13</v>
      </c>
      <c r="T34" s="24">
        <f>'初一'!T42</f>
        <v>12</v>
      </c>
      <c r="U34" s="24">
        <f>'初一'!U42</f>
        <v>0</v>
      </c>
      <c r="V34" s="32">
        <f>'初一'!V42</f>
        <v>14</v>
      </c>
      <c r="W34" s="36">
        <f>'初一'!W42</f>
        <v>0</v>
      </c>
      <c r="X34" s="24">
        <f>'初一'!X42</f>
        <v>0</v>
      </c>
      <c r="Y34" s="24">
        <f>'初一'!Y42</f>
        <v>16</v>
      </c>
      <c r="Z34" s="24">
        <f>'初一'!Z42</f>
        <v>0</v>
      </c>
      <c r="AA34" s="24">
        <f>'初一'!AA42</f>
        <v>17</v>
      </c>
      <c r="AB34" s="24">
        <f>'初一'!AB42</f>
        <v>11</v>
      </c>
      <c r="AC34" s="32">
        <f>'初一'!AC42</f>
        <v>0</v>
      </c>
      <c r="AD34" s="36">
        <f>'初一'!AD42</f>
        <v>0</v>
      </c>
      <c r="AE34" s="24">
        <f>'初一'!AE42</f>
        <v>0</v>
      </c>
      <c r="AF34" s="24">
        <f>'初一'!AF42</f>
        <v>0</v>
      </c>
      <c r="AG34" s="24">
        <f>'初一'!AG42</f>
        <v>15</v>
      </c>
      <c r="AH34" s="24">
        <f>'初一'!AH42</f>
        <v>17</v>
      </c>
      <c r="AI34" s="24">
        <f>'初一'!AI42</f>
        <v>14</v>
      </c>
      <c r="AJ34" s="32">
        <f>'初一'!AJ42</f>
        <v>0</v>
      </c>
    </row>
    <row r="35" spans="1:36" ht="14.25">
      <c r="A35" s="24" t="str">
        <f>'初一'!A43</f>
        <v>夏惠根</v>
      </c>
      <c r="B35" s="24">
        <f>'初一'!B43</f>
        <v>0</v>
      </c>
      <c r="C35" s="24">
        <f>'初一'!C43</f>
        <v>0</v>
      </c>
      <c r="D35" s="24">
        <f>'初一'!D43</f>
        <v>0</v>
      </c>
      <c r="E35" s="24">
        <f>'初一'!E43</f>
        <v>0</v>
      </c>
      <c r="F35" s="24">
        <v>25</v>
      </c>
      <c r="G35" s="24">
        <f>'初一'!G43</f>
        <v>15</v>
      </c>
      <c r="H35" s="32" t="str">
        <f>'初一'!H43</f>
        <v>教</v>
      </c>
      <c r="I35" s="36">
        <f>'初一'!I43</f>
        <v>0</v>
      </c>
      <c r="J35" s="24">
        <f>'初一'!J43</f>
        <v>0</v>
      </c>
      <c r="K35" s="24">
        <f>'初一'!K43</f>
        <v>0</v>
      </c>
      <c r="L35" s="24">
        <f>'初一'!L43</f>
        <v>0</v>
      </c>
      <c r="M35" s="24">
        <f>'初一'!M43</f>
        <v>0</v>
      </c>
      <c r="N35" s="24">
        <f>'初一'!N43</f>
        <v>12</v>
      </c>
      <c r="O35" s="32">
        <f>'初一'!O43</f>
        <v>11</v>
      </c>
      <c r="P35" s="36">
        <f>'初一'!P43</f>
        <v>0</v>
      </c>
      <c r="Q35" s="24">
        <f>'初一'!Q43</f>
        <v>0</v>
      </c>
      <c r="R35" s="24">
        <f>'初一'!R43</f>
        <v>16</v>
      </c>
      <c r="S35" s="24">
        <f>'初一'!S43</f>
        <v>0</v>
      </c>
      <c r="T35" s="24">
        <v>21</v>
      </c>
      <c r="U35" s="24">
        <f>'初一'!U43</f>
        <v>13</v>
      </c>
      <c r="V35" s="32">
        <v>24</v>
      </c>
      <c r="W35" s="36">
        <f>'初一'!W43</f>
        <v>0</v>
      </c>
      <c r="X35" s="24">
        <f>'初一'!X43</f>
        <v>0</v>
      </c>
      <c r="Y35" s="24">
        <f>'初一'!Y43</f>
        <v>0</v>
      </c>
      <c r="Z35" s="24">
        <f>'初一'!Z43</f>
        <v>0</v>
      </c>
      <c r="AA35" s="24">
        <f>'初一'!AA43</f>
        <v>14</v>
      </c>
      <c r="AB35" s="24">
        <f>'初一'!AB43</f>
        <v>17</v>
      </c>
      <c r="AC35" s="32">
        <v>22</v>
      </c>
      <c r="AD35" s="36">
        <f>'初一'!AD43</f>
        <v>0</v>
      </c>
      <c r="AE35" s="24">
        <f>'初一'!AE43</f>
        <v>0</v>
      </c>
      <c r="AF35" s="24">
        <f>'初一'!AF43</f>
        <v>0</v>
      </c>
      <c r="AG35" s="24">
        <f>'初一'!AG43</f>
        <v>0</v>
      </c>
      <c r="AH35" s="24">
        <v>26</v>
      </c>
      <c r="AI35" s="24">
        <v>23</v>
      </c>
      <c r="AJ35" s="32">
        <f>'初一'!AJ43</f>
        <v>0</v>
      </c>
    </row>
    <row r="36" spans="1:36" ht="15" customHeight="1">
      <c r="A36" s="24" t="str">
        <f>'初二'!A11</f>
        <v>刘琴</v>
      </c>
      <c r="B36" s="24">
        <f>'初二'!B11</f>
        <v>21</v>
      </c>
      <c r="C36" s="24">
        <f>'初二'!C11</f>
        <v>0</v>
      </c>
      <c r="D36" s="24">
        <f>'初二'!D11</f>
        <v>0</v>
      </c>
      <c r="E36" s="24">
        <f>'初二'!E11</f>
        <v>0</v>
      </c>
      <c r="F36" s="24">
        <f>'初二'!F11</f>
        <v>0</v>
      </c>
      <c r="G36" s="24">
        <f>'初二'!G11</f>
        <v>0</v>
      </c>
      <c r="H36" s="32">
        <f>'初二'!H11</f>
        <v>0</v>
      </c>
      <c r="I36" s="36">
        <f>'初二'!I11</f>
        <v>21</v>
      </c>
      <c r="J36" s="24">
        <f>'初二'!J11</f>
        <v>0</v>
      </c>
      <c r="K36" s="24">
        <f>'初二'!K11</f>
        <v>0</v>
      </c>
      <c r="L36" s="24">
        <f>'初二'!L11</f>
        <v>0</v>
      </c>
      <c r="M36" s="24">
        <f>'初二'!M11</f>
        <v>0</v>
      </c>
      <c r="N36" s="24">
        <f>'初二'!N11</f>
        <v>0</v>
      </c>
      <c r="O36" s="32">
        <f>'初二'!O11</f>
        <v>0</v>
      </c>
      <c r="P36" s="36">
        <f>'初二'!P11</f>
        <v>0</v>
      </c>
      <c r="Q36" s="24">
        <f>'初二'!Q11</f>
        <v>0</v>
      </c>
      <c r="R36" s="24">
        <f>'初二'!R11</f>
        <v>21</v>
      </c>
      <c r="S36" s="24">
        <f>'初二'!S11</f>
        <v>0</v>
      </c>
      <c r="T36" s="24">
        <f>'初二'!T11</f>
        <v>0</v>
      </c>
      <c r="U36" s="24">
        <f>'初二'!U11</f>
        <v>0</v>
      </c>
      <c r="V36" s="32">
        <f>'初二'!V11</f>
        <v>0</v>
      </c>
      <c r="W36" s="36">
        <f>'初二'!W11</f>
        <v>0</v>
      </c>
      <c r="X36" s="24">
        <f>'初二'!X11</f>
        <v>0</v>
      </c>
      <c r="Y36" s="24">
        <f>'初二'!Y11</f>
        <v>0</v>
      </c>
      <c r="Z36" s="24">
        <f>'初二'!Z11</f>
        <v>21</v>
      </c>
      <c r="AA36" s="24" t="str">
        <f>'初二'!AA11</f>
        <v>教</v>
      </c>
      <c r="AB36" s="24" t="str">
        <f>'初二'!AB11</f>
        <v>研</v>
      </c>
      <c r="AC36" s="32">
        <f>'初二'!AC11</f>
        <v>0</v>
      </c>
      <c r="AD36" s="36">
        <f>'初二'!AD11</f>
        <v>0</v>
      </c>
      <c r="AE36" s="24">
        <f>'初二'!AE11</f>
        <v>0</v>
      </c>
      <c r="AF36" s="24">
        <f>'初二'!AF11</f>
        <v>21</v>
      </c>
      <c r="AG36" s="24">
        <f>'初二'!AG11</f>
        <v>0</v>
      </c>
      <c r="AH36" s="24">
        <f>'初二'!AH11</f>
        <v>0</v>
      </c>
      <c r="AI36" s="24">
        <f>'初二'!AI11</f>
        <v>0</v>
      </c>
      <c r="AJ36" s="32">
        <f>'初二'!AJ11</f>
        <v>0</v>
      </c>
    </row>
    <row r="37" spans="1:36" ht="14.25">
      <c r="A37" s="24" t="str">
        <f>'初二'!A12</f>
        <v>肖芳</v>
      </c>
      <c r="B37" s="24">
        <f>'初二'!B12</f>
        <v>0</v>
      </c>
      <c r="C37" s="24">
        <f>'初二'!C12</f>
        <v>0</v>
      </c>
      <c r="D37" s="24">
        <f>'初二'!D12</f>
        <v>22</v>
      </c>
      <c r="E37" s="24">
        <f>'初二'!E12</f>
        <v>0</v>
      </c>
      <c r="F37" s="24">
        <f>'初二'!F12</f>
        <v>0</v>
      </c>
      <c r="G37" s="24">
        <f>'初二'!G12</f>
        <v>0</v>
      </c>
      <c r="H37" s="32">
        <f>'初二'!H12</f>
        <v>0</v>
      </c>
      <c r="I37" s="36">
        <f>'初二'!I12</f>
        <v>0</v>
      </c>
      <c r="J37" s="24">
        <f>'初二'!J12</f>
        <v>22</v>
      </c>
      <c r="K37" s="24">
        <f>'初二'!K12</f>
        <v>0</v>
      </c>
      <c r="L37" s="24">
        <f>'初二'!L12</f>
        <v>0</v>
      </c>
      <c r="M37" s="24">
        <f>'初二'!M12</f>
        <v>0</v>
      </c>
      <c r="N37" s="24">
        <f>'初二'!N12</f>
        <v>0</v>
      </c>
      <c r="O37" s="32">
        <f>'初二'!O12</f>
        <v>0</v>
      </c>
      <c r="P37" s="36">
        <f>'初二'!P12</f>
        <v>0</v>
      </c>
      <c r="Q37" s="24">
        <f>'初二'!Q12</f>
        <v>0</v>
      </c>
      <c r="R37" s="24">
        <f>'初二'!R12</f>
        <v>0</v>
      </c>
      <c r="S37" s="24">
        <f>'初二'!S12</f>
        <v>22</v>
      </c>
      <c r="T37" s="24">
        <f>'初二'!T12</f>
        <v>0</v>
      </c>
      <c r="U37" s="24">
        <f>'初二'!U12</f>
        <v>0</v>
      </c>
      <c r="V37" s="32">
        <f>'初二'!V12</f>
        <v>0</v>
      </c>
      <c r="W37" s="36">
        <f>'初二'!W12</f>
        <v>0</v>
      </c>
      <c r="X37" s="24">
        <f>'初二'!X12</f>
        <v>22</v>
      </c>
      <c r="Y37" s="24">
        <f>'初二'!Y12</f>
        <v>0</v>
      </c>
      <c r="Z37" s="24">
        <f>'初二'!Z12</f>
        <v>0</v>
      </c>
      <c r="AA37" s="24" t="str">
        <f>'初二'!AA12</f>
        <v>教</v>
      </c>
      <c r="AB37" s="24" t="str">
        <f>'初二'!AB12</f>
        <v>研</v>
      </c>
      <c r="AC37" s="32">
        <f>'初二'!AC12</f>
        <v>0</v>
      </c>
      <c r="AD37" s="36">
        <f>'初二'!AD12</f>
        <v>0</v>
      </c>
      <c r="AE37" s="24">
        <f>'初二'!AE12</f>
        <v>22</v>
      </c>
      <c r="AF37" s="24">
        <f>'初二'!AF12</f>
        <v>0</v>
      </c>
      <c r="AG37" s="24">
        <f>'初二'!AG12</f>
        <v>0</v>
      </c>
      <c r="AH37" s="24">
        <f>'初二'!AH12</f>
        <v>0</v>
      </c>
      <c r="AI37" s="24">
        <f>'初二'!AI12</f>
        <v>0</v>
      </c>
      <c r="AJ37" s="32">
        <f>'初二'!AJ12</f>
        <v>0</v>
      </c>
    </row>
    <row r="38" spans="1:36" ht="14.25">
      <c r="A38" s="24" t="str">
        <f>'初二'!A13</f>
        <v>杨紫桑</v>
      </c>
      <c r="B38" s="24">
        <f>'初二'!B13</f>
        <v>0</v>
      </c>
      <c r="C38" s="24">
        <f>'初二'!C13</f>
        <v>23</v>
      </c>
      <c r="D38" s="24">
        <f>'初二'!D13</f>
        <v>0</v>
      </c>
      <c r="E38" s="24">
        <f>'初二'!E13</f>
        <v>24</v>
      </c>
      <c r="F38" s="24">
        <f>'初二'!F13</f>
        <v>0</v>
      </c>
      <c r="G38" s="24">
        <f>'初二'!G13</f>
        <v>0</v>
      </c>
      <c r="H38" s="32">
        <f>'初二'!H13</f>
        <v>0</v>
      </c>
      <c r="I38" s="36">
        <f>'初二'!I13</f>
        <v>24</v>
      </c>
      <c r="J38" s="24">
        <f>'初二'!J13</f>
        <v>0</v>
      </c>
      <c r="K38" s="24">
        <f>'初二'!K13</f>
        <v>23</v>
      </c>
      <c r="L38" s="24">
        <f>'初二'!L13</f>
        <v>0</v>
      </c>
      <c r="M38" s="24">
        <f>'初二'!M13</f>
        <v>0</v>
      </c>
      <c r="N38" s="24">
        <f>'初二'!N13</f>
        <v>0</v>
      </c>
      <c r="O38" s="32">
        <f>'初二'!O13</f>
        <v>0</v>
      </c>
      <c r="P38" s="36">
        <f>'初二'!P13</f>
        <v>0</v>
      </c>
      <c r="Q38" s="24">
        <f>'初二'!Q13</f>
        <v>24</v>
      </c>
      <c r="R38" s="24">
        <f>'初二'!R13</f>
        <v>23</v>
      </c>
      <c r="S38" s="24">
        <f>'初二'!S13</f>
        <v>0</v>
      </c>
      <c r="T38" s="24">
        <f>'初二'!T13</f>
        <v>0</v>
      </c>
      <c r="U38" s="24">
        <f>'初二'!U13</f>
        <v>0</v>
      </c>
      <c r="V38" s="32">
        <f>'初二'!V13</f>
        <v>0</v>
      </c>
      <c r="W38" s="36">
        <f>'初二'!W13</f>
        <v>24</v>
      </c>
      <c r="X38" s="24">
        <f>'初二'!X13</f>
        <v>0</v>
      </c>
      <c r="Y38" s="24">
        <f>'初二'!Y13</f>
        <v>23</v>
      </c>
      <c r="Z38" s="24">
        <f>'初二'!Z13</f>
        <v>0</v>
      </c>
      <c r="AA38" s="24" t="str">
        <f>'初二'!AA13</f>
        <v>教</v>
      </c>
      <c r="AB38" s="24" t="str">
        <f>'初二'!AB13</f>
        <v>研</v>
      </c>
      <c r="AC38" s="32">
        <f>'初二'!AC13</f>
        <v>0</v>
      </c>
      <c r="AD38" s="36">
        <f>'初二'!AD13</f>
        <v>23</v>
      </c>
      <c r="AE38" s="24">
        <f>'初二'!AE13</f>
        <v>0</v>
      </c>
      <c r="AF38" s="24">
        <f>'初二'!AF13</f>
        <v>24</v>
      </c>
      <c r="AG38" s="24">
        <f>'初二'!AG13</f>
        <v>0</v>
      </c>
      <c r="AH38" s="24">
        <f>'初二'!AH13</f>
        <v>0</v>
      </c>
      <c r="AI38" s="24">
        <f>'初二'!AI13</f>
        <v>0</v>
      </c>
      <c r="AJ38" s="32">
        <f>'初二'!AJ13</f>
        <v>0</v>
      </c>
    </row>
    <row r="39" spans="1:36" ht="14.25">
      <c r="A39" s="24" t="str">
        <f>'初二'!A14</f>
        <v>黄赵伊</v>
      </c>
      <c r="B39" s="24">
        <f>'初二'!B14</f>
        <v>25</v>
      </c>
      <c r="C39" s="24">
        <f>'初二'!C14</f>
        <v>0</v>
      </c>
      <c r="D39" s="24">
        <f>'初二'!D14</f>
        <v>0</v>
      </c>
      <c r="E39" s="24">
        <f>'初二'!E14</f>
        <v>26</v>
      </c>
      <c r="F39" s="24">
        <f>'初二'!F14</f>
        <v>0</v>
      </c>
      <c r="G39" s="24">
        <f>'初二'!G14</f>
        <v>0</v>
      </c>
      <c r="H39" s="32">
        <f>'初二'!H14</f>
        <v>0</v>
      </c>
      <c r="I39" s="36">
        <f>'初二'!I14</f>
        <v>25</v>
      </c>
      <c r="J39" s="24">
        <f>'初二'!J14</f>
        <v>26</v>
      </c>
      <c r="K39" s="24">
        <f>'初二'!K14</f>
        <v>0</v>
      </c>
      <c r="L39" s="24">
        <f>'初二'!L14</f>
        <v>0</v>
      </c>
      <c r="M39" s="24">
        <f>'初二'!M14</f>
        <v>0</v>
      </c>
      <c r="N39" s="24">
        <f>'初二'!N14</f>
        <v>0</v>
      </c>
      <c r="O39" s="32">
        <f>'初二'!O14</f>
        <v>0</v>
      </c>
      <c r="P39" s="36">
        <f>'初二'!P14</f>
        <v>26</v>
      </c>
      <c r="Q39" s="24">
        <f>'初二'!Q14</f>
        <v>0</v>
      </c>
      <c r="R39" s="24">
        <f>'初二'!R14</f>
        <v>25</v>
      </c>
      <c r="S39" s="24">
        <f>'初二'!S14</f>
        <v>0</v>
      </c>
      <c r="T39" s="24">
        <f>'初二'!T14</f>
        <v>0</v>
      </c>
      <c r="U39" s="24">
        <f>'初二'!U14</f>
        <v>0</v>
      </c>
      <c r="V39" s="32">
        <f>'初二'!V14</f>
        <v>0</v>
      </c>
      <c r="W39" s="36">
        <f>'初二'!W14</f>
        <v>0</v>
      </c>
      <c r="X39" s="24">
        <f>'初二'!X14</f>
        <v>26</v>
      </c>
      <c r="Y39" s="24">
        <f>'初二'!Y14</f>
        <v>25</v>
      </c>
      <c r="Z39" s="24">
        <f>'初二'!Z14</f>
        <v>0</v>
      </c>
      <c r="AA39" s="24" t="str">
        <f>'初二'!AA14</f>
        <v>教</v>
      </c>
      <c r="AB39" s="24" t="str">
        <f>'初二'!AB14</f>
        <v>研</v>
      </c>
      <c r="AC39" s="32">
        <f>'初二'!AC14</f>
        <v>0</v>
      </c>
      <c r="AD39" s="36">
        <f>'初二'!AD14</f>
        <v>0</v>
      </c>
      <c r="AE39" s="24">
        <f>'初二'!AE14</f>
        <v>0</v>
      </c>
      <c r="AF39" s="24">
        <f>'初二'!AF14</f>
        <v>25</v>
      </c>
      <c r="AG39" s="24">
        <f>'初二'!AG14</f>
        <v>0</v>
      </c>
      <c r="AH39" s="24">
        <f>'初二'!AH14</f>
        <v>0</v>
      </c>
      <c r="AI39" s="24">
        <f>'初二'!AI14</f>
        <v>26</v>
      </c>
      <c r="AJ39" s="32">
        <f>'初二'!AJ14</f>
        <v>0</v>
      </c>
    </row>
    <row r="40" spans="1:36" ht="14.25">
      <c r="A40" s="24" t="str">
        <f>'初二'!A15</f>
        <v>王维娟</v>
      </c>
      <c r="B40" s="24">
        <f>'初二'!B15</f>
        <v>22</v>
      </c>
      <c r="C40" s="24">
        <f>'初二'!C15</f>
        <v>21</v>
      </c>
      <c r="D40" s="24">
        <f>'初二'!D15</f>
        <v>0</v>
      </c>
      <c r="E40" s="24">
        <f>'初二'!E15</f>
        <v>0</v>
      </c>
      <c r="F40" s="24">
        <f>'初二'!F15</f>
        <v>0</v>
      </c>
      <c r="G40" s="24">
        <f>'初二'!G15</f>
        <v>0</v>
      </c>
      <c r="H40" s="32">
        <f>'初二'!H15</f>
        <v>0</v>
      </c>
      <c r="I40" s="36">
        <f>'初二'!I15</f>
        <v>0</v>
      </c>
      <c r="J40" s="24">
        <f>'初二'!J15</f>
        <v>21</v>
      </c>
      <c r="K40" s="24">
        <f>'初二'!K15</f>
        <v>22</v>
      </c>
      <c r="L40" s="24">
        <f>'初二'!L15</f>
        <v>0</v>
      </c>
      <c r="M40" s="24">
        <f>'初二'!M15</f>
        <v>0</v>
      </c>
      <c r="N40" s="24">
        <f>'初二'!N15</f>
        <v>0</v>
      </c>
      <c r="O40" s="32">
        <f>'初二'!O15</f>
        <v>0</v>
      </c>
      <c r="P40" s="36">
        <f>'初二'!P15</f>
        <v>22</v>
      </c>
      <c r="Q40" s="24">
        <f>'初二'!Q15</f>
        <v>21</v>
      </c>
      <c r="R40" s="24">
        <f>'初二'!R15</f>
        <v>0</v>
      </c>
      <c r="S40" s="24">
        <f>'初二'!S15</f>
        <v>0</v>
      </c>
      <c r="T40" s="24" t="str">
        <f>'初二'!T15</f>
        <v>教</v>
      </c>
      <c r="U40" s="24" t="str">
        <f>'初二'!U15</f>
        <v>研</v>
      </c>
      <c r="V40" s="32">
        <f>'初二'!V15</f>
        <v>0</v>
      </c>
      <c r="W40" s="36">
        <f>'初二'!W15</f>
        <v>22</v>
      </c>
      <c r="X40" s="24">
        <f>'初二'!X15</f>
        <v>0</v>
      </c>
      <c r="Y40" s="24">
        <f>'初二'!Y15</f>
        <v>21</v>
      </c>
      <c r="Z40" s="24">
        <f>'初二'!Z15</f>
        <v>0</v>
      </c>
      <c r="AA40" s="24">
        <f>'初二'!AA15</f>
        <v>22</v>
      </c>
      <c r="AB40" s="24">
        <f>'初二'!AB15</f>
        <v>0</v>
      </c>
      <c r="AC40" s="32">
        <f>'初二'!AC15</f>
        <v>0</v>
      </c>
      <c r="AD40" s="36">
        <f>'初二'!AD15</f>
        <v>22</v>
      </c>
      <c r="AE40" s="24">
        <f>'初二'!AE15</f>
        <v>21</v>
      </c>
      <c r="AF40" s="24">
        <f>'初二'!AF15</f>
        <v>0</v>
      </c>
      <c r="AG40" s="24">
        <f>'初二'!AG15</f>
        <v>0</v>
      </c>
      <c r="AH40" s="24">
        <f>'初二'!AH15</f>
        <v>0</v>
      </c>
      <c r="AI40" s="24">
        <f>'初二'!AI15</f>
        <v>21</v>
      </c>
      <c r="AJ40" s="32">
        <f>'初二'!AJ15</f>
        <v>0</v>
      </c>
    </row>
    <row r="41" spans="1:36" ht="14.25">
      <c r="A41" s="24" t="str">
        <f>'初二'!A16</f>
        <v>温月清</v>
      </c>
      <c r="B41" s="24">
        <f>'初二'!B16</f>
        <v>23</v>
      </c>
      <c r="C41" s="24">
        <f>'初二'!C16</f>
        <v>0</v>
      </c>
      <c r="D41" s="24">
        <f>'初二'!D16</f>
        <v>0</v>
      </c>
      <c r="E41" s="24">
        <f>'初二'!E16</f>
        <v>0</v>
      </c>
      <c r="F41" s="24">
        <f>'初二'!F16</f>
        <v>0</v>
      </c>
      <c r="G41" s="24">
        <f>'初二'!G16</f>
        <v>0</v>
      </c>
      <c r="H41" s="32">
        <f>'初二'!H16</f>
        <v>0</v>
      </c>
      <c r="I41" s="36">
        <f>'初二'!I16</f>
        <v>0</v>
      </c>
      <c r="J41" s="24">
        <f>'初二'!J16</f>
        <v>23</v>
      </c>
      <c r="K41" s="24">
        <f>'初二'!K16</f>
        <v>0</v>
      </c>
      <c r="L41" s="24">
        <f>'初二'!L16</f>
        <v>0</v>
      </c>
      <c r="M41" s="24">
        <f>'初二'!M16</f>
        <v>0</v>
      </c>
      <c r="N41" s="24">
        <f>'初二'!N16</f>
        <v>0</v>
      </c>
      <c r="O41" s="32">
        <f>'初二'!O16</f>
        <v>0</v>
      </c>
      <c r="P41" s="36">
        <f>'初二'!P16</f>
        <v>23</v>
      </c>
      <c r="Q41" s="24">
        <f>'初二'!Q16</f>
        <v>0</v>
      </c>
      <c r="R41" s="24">
        <f>'初二'!R16</f>
        <v>0</v>
      </c>
      <c r="S41" s="24">
        <f>'初二'!S16</f>
        <v>0</v>
      </c>
      <c r="T41" s="24" t="str">
        <f>'初二'!T16</f>
        <v>教</v>
      </c>
      <c r="U41" s="24" t="str">
        <f>'初二'!U16</f>
        <v>研</v>
      </c>
      <c r="V41" s="32">
        <f>'初二'!V16</f>
        <v>0</v>
      </c>
      <c r="W41" s="36">
        <f>'初二'!W16</f>
        <v>23</v>
      </c>
      <c r="X41" s="24">
        <f>'初二'!X16</f>
        <v>0</v>
      </c>
      <c r="Y41" s="24">
        <f>'初二'!Y16</f>
        <v>0</v>
      </c>
      <c r="Z41" s="24">
        <f>'初二'!Z16</f>
        <v>0</v>
      </c>
      <c r="AA41" s="24">
        <f>'初二'!AA16</f>
        <v>0</v>
      </c>
      <c r="AB41" s="24">
        <f>'初二'!AB16</f>
        <v>0</v>
      </c>
      <c r="AC41" s="32">
        <f>'初二'!AC16</f>
        <v>0</v>
      </c>
      <c r="AD41" s="36">
        <f>'初二'!AD16</f>
        <v>0</v>
      </c>
      <c r="AE41" s="24">
        <f>'初二'!AE16</f>
        <v>23</v>
      </c>
      <c r="AF41" s="24">
        <f>'初二'!AF16</f>
        <v>0</v>
      </c>
      <c r="AG41" s="24">
        <f>'初二'!AG16</f>
        <v>0</v>
      </c>
      <c r="AH41" s="24">
        <f>'初二'!AH16</f>
        <v>0</v>
      </c>
      <c r="AI41" s="24">
        <f>'初二'!AI16</f>
        <v>23</v>
      </c>
      <c r="AJ41" s="32">
        <f>'初二'!AJ16</f>
        <v>0</v>
      </c>
    </row>
    <row r="42" spans="1:36" ht="14.25">
      <c r="A42" s="24" t="str">
        <f>'初二'!A17</f>
        <v>邹金龙</v>
      </c>
      <c r="B42" s="24">
        <f>'初二'!B17</f>
        <v>0</v>
      </c>
      <c r="C42" s="24">
        <f>'初二'!C17</f>
        <v>24</v>
      </c>
      <c r="D42" s="24">
        <f>'初二'!D17</f>
        <v>0</v>
      </c>
      <c r="E42" s="24">
        <f>'初二'!E17</f>
        <v>0</v>
      </c>
      <c r="F42" s="24">
        <f>'初二'!F17</f>
        <v>0</v>
      </c>
      <c r="G42" s="24">
        <f>'初二'!G17</f>
        <v>0</v>
      </c>
      <c r="H42" s="32">
        <f>'初二'!H17</f>
        <v>0</v>
      </c>
      <c r="I42" s="36">
        <f>'初二'!I17</f>
        <v>0</v>
      </c>
      <c r="J42" s="24">
        <f>'初二'!J17</f>
        <v>24</v>
      </c>
      <c r="K42" s="24">
        <f>'初二'!K17</f>
        <v>0</v>
      </c>
      <c r="L42" s="24">
        <f>'初二'!L17</f>
        <v>0</v>
      </c>
      <c r="M42" s="24">
        <f>'初二'!M17</f>
        <v>0</v>
      </c>
      <c r="N42" s="24">
        <f>'初二'!N17</f>
        <v>0</v>
      </c>
      <c r="O42" s="32">
        <f>'初二'!O17</f>
        <v>0</v>
      </c>
      <c r="P42" s="36">
        <f>'初二'!P17</f>
        <v>24</v>
      </c>
      <c r="Q42" s="24">
        <f>'初二'!Q17</f>
        <v>0</v>
      </c>
      <c r="R42" s="24">
        <f>'初二'!R17</f>
        <v>0</v>
      </c>
      <c r="S42" s="24">
        <f>'初二'!S17</f>
        <v>0</v>
      </c>
      <c r="T42" s="24">
        <f>'初二'!T17</f>
        <v>0</v>
      </c>
      <c r="U42" s="24">
        <f>'初二'!U17</f>
        <v>0</v>
      </c>
      <c r="V42" s="32">
        <f>'初二'!V17</f>
        <v>0</v>
      </c>
      <c r="W42" s="36">
        <f>'初二'!W17</f>
        <v>0</v>
      </c>
      <c r="X42" s="24">
        <f>'初二'!X17</f>
        <v>0</v>
      </c>
      <c r="Y42" s="24">
        <f>'初二'!Y17</f>
        <v>24</v>
      </c>
      <c r="Z42" s="24">
        <f>'初二'!Z17</f>
        <v>0</v>
      </c>
      <c r="AA42" s="24">
        <f>'初二'!AA17</f>
        <v>0</v>
      </c>
      <c r="AB42" s="24">
        <f>'初二'!AB17</f>
        <v>0</v>
      </c>
      <c r="AC42" s="32">
        <f>'初二'!AC17</f>
        <v>0</v>
      </c>
      <c r="AD42" s="36">
        <f>'初二'!AD17</f>
        <v>0</v>
      </c>
      <c r="AE42" s="24">
        <f>'初二'!AE17</f>
        <v>0</v>
      </c>
      <c r="AF42" s="24">
        <f>'初二'!AF17</f>
        <v>0</v>
      </c>
      <c r="AG42" s="24">
        <f>'初二'!AG17</f>
        <v>24</v>
      </c>
      <c r="AH42" s="24">
        <f>'初二'!AH17</f>
        <v>0</v>
      </c>
      <c r="AI42" s="24">
        <f>'初二'!AI17</f>
        <v>24</v>
      </c>
      <c r="AJ42" s="32">
        <f>'初二'!AJ17</f>
        <v>0</v>
      </c>
    </row>
    <row r="43" spans="1:36" ht="14.25">
      <c r="A43" s="24" t="str">
        <f>'初二'!A18</f>
        <v>陈斌</v>
      </c>
      <c r="B43" s="24">
        <f>'初二'!B18</f>
        <v>0</v>
      </c>
      <c r="C43" s="24">
        <f>'初二'!C18</f>
        <v>26</v>
      </c>
      <c r="D43" s="24">
        <f>'初二'!D18</f>
        <v>25</v>
      </c>
      <c r="E43" s="24">
        <f>'初二'!E18</f>
        <v>0</v>
      </c>
      <c r="F43" s="24">
        <f>'初二'!F18</f>
        <v>0</v>
      </c>
      <c r="G43" s="24">
        <f>'初二'!G18</f>
        <v>0</v>
      </c>
      <c r="H43" s="32">
        <f>'初二'!H18</f>
        <v>0</v>
      </c>
      <c r="I43" s="36">
        <f>'初二'!I18</f>
        <v>0</v>
      </c>
      <c r="J43" s="24">
        <f>'初二'!J18</f>
        <v>25</v>
      </c>
      <c r="K43" s="24">
        <f>'初二'!K18</f>
        <v>26</v>
      </c>
      <c r="L43" s="24">
        <f>'初二'!L18</f>
        <v>0</v>
      </c>
      <c r="M43" s="24">
        <f>'初二'!M18</f>
        <v>0</v>
      </c>
      <c r="N43" s="24">
        <f>'初二'!N18</f>
        <v>0</v>
      </c>
      <c r="O43" s="32">
        <f>'初二'!O18</f>
        <v>0</v>
      </c>
      <c r="P43" s="36">
        <f>'初二'!P18</f>
        <v>25</v>
      </c>
      <c r="Q43" s="24">
        <f>'初二'!Q18</f>
        <v>0</v>
      </c>
      <c r="R43" s="24">
        <f>'初二'!R18</f>
        <v>0</v>
      </c>
      <c r="S43" s="24">
        <f>'初二'!S18</f>
        <v>26</v>
      </c>
      <c r="T43" s="24">
        <f>'初二'!T18</f>
        <v>0</v>
      </c>
      <c r="U43" s="24">
        <f>'初二'!U18</f>
        <v>0</v>
      </c>
      <c r="V43" s="32">
        <f>'初二'!V18</f>
        <v>0</v>
      </c>
      <c r="W43" s="36">
        <f>'初二'!W18</f>
        <v>25</v>
      </c>
      <c r="X43" s="24">
        <f>'初二'!X18</f>
        <v>0</v>
      </c>
      <c r="Y43" s="24">
        <f>'初二'!Y18</f>
        <v>26</v>
      </c>
      <c r="Z43" s="24">
        <f>'初二'!Z18</f>
        <v>0</v>
      </c>
      <c r="AA43" s="24">
        <f>'初二'!AA18</f>
        <v>26</v>
      </c>
      <c r="AB43" s="24">
        <f>'初二'!AB18</f>
        <v>0</v>
      </c>
      <c r="AC43" s="32">
        <f>'初二'!AC18</f>
        <v>0</v>
      </c>
      <c r="AD43" s="36">
        <f>'初二'!AD18</f>
        <v>26</v>
      </c>
      <c r="AE43" s="24">
        <f>'初二'!AE18</f>
        <v>0</v>
      </c>
      <c r="AF43" s="24">
        <f>'初二'!AF18</f>
        <v>0</v>
      </c>
      <c r="AG43" s="24">
        <f>'初二'!AG18</f>
        <v>25</v>
      </c>
      <c r="AH43" s="24">
        <f>'初二'!AH18</f>
        <v>0</v>
      </c>
      <c r="AI43" s="24">
        <f>'初二'!AI18</f>
        <v>0</v>
      </c>
      <c r="AJ43" s="32">
        <f>'初二'!AJ18</f>
        <v>25</v>
      </c>
    </row>
    <row r="44" spans="1:36" ht="14.25">
      <c r="A44" s="24" t="str">
        <f>'初二'!A19</f>
        <v>李纬</v>
      </c>
      <c r="B44" s="24">
        <f>'初二'!B19</f>
        <v>0</v>
      </c>
      <c r="C44" s="24">
        <f>'初二'!C19</f>
        <v>0</v>
      </c>
      <c r="D44" s="24">
        <f>'初二'!D19</f>
        <v>21</v>
      </c>
      <c r="E44" s="24">
        <f>'初二'!E19</f>
        <v>22</v>
      </c>
      <c r="F44" s="24">
        <f>'初二'!F19</f>
        <v>0</v>
      </c>
      <c r="G44" s="24">
        <f>'初二'!G19</f>
        <v>0</v>
      </c>
      <c r="H44" s="24">
        <f>'初二'!H19</f>
        <v>0</v>
      </c>
      <c r="I44" s="24">
        <f>'初二'!I19</f>
        <v>22</v>
      </c>
      <c r="J44" s="24">
        <f>'初二'!J19</f>
        <v>0</v>
      </c>
      <c r="K44" s="24">
        <f>'初二'!K19</f>
        <v>21</v>
      </c>
      <c r="L44" s="24">
        <f>'初二'!L19</f>
        <v>0</v>
      </c>
      <c r="M44" s="24" t="str">
        <f>'初二'!M19</f>
        <v>教</v>
      </c>
      <c r="N44" s="24" t="str">
        <f>'初二'!N19</f>
        <v>研</v>
      </c>
      <c r="O44" s="24">
        <f>'初二'!O19</f>
        <v>0</v>
      </c>
      <c r="P44" s="24">
        <f>'初二'!P19</f>
        <v>21</v>
      </c>
      <c r="Q44" s="24">
        <f>'初二'!Q19</f>
        <v>0</v>
      </c>
      <c r="R44" s="24">
        <f>'初二'!R19</f>
        <v>0</v>
      </c>
      <c r="S44" s="24">
        <f>'初二'!S19</f>
        <v>0</v>
      </c>
      <c r="T44" s="24">
        <f>'初二'!T19</f>
        <v>0</v>
      </c>
      <c r="U44" s="24">
        <f>'初二'!U19</f>
        <v>22</v>
      </c>
      <c r="V44" s="24">
        <f>'初二'!V19</f>
        <v>0</v>
      </c>
      <c r="W44" s="24">
        <f>'初二'!W19</f>
        <v>21</v>
      </c>
      <c r="X44" s="24">
        <f>'初二'!X19</f>
        <v>0</v>
      </c>
      <c r="Y44" s="24">
        <f>'初二'!Y19</f>
        <v>0</v>
      </c>
      <c r="Z44" s="24">
        <f>'初二'!Z19</f>
        <v>22</v>
      </c>
      <c r="AA44" s="24">
        <f>'初二'!AA19</f>
        <v>0</v>
      </c>
      <c r="AB44" s="24">
        <f>'初二'!AB19</f>
        <v>0</v>
      </c>
      <c r="AC44" s="24">
        <f>'初二'!AC19</f>
        <v>0</v>
      </c>
      <c r="AD44" s="24">
        <f>'初二'!AD19</f>
        <v>21</v>
      </c>
      <c r="AE44" s="24">
        <f>'初二'!AE19</f>
        <v>0</v>
      </c>
      <c r="AF44" s="24">
        <f>'初二'!AF19</f>
        <v>22</v>
      </c>
      <c r="AG44" s="24">
        <f>'初二'!AG19</f>
        <v>0</v>
      </c>
      <c r="AH44" s="24">
        <f>'初二'!AH19</f>
        <v>0</v>
      </c>
      <c r="AI44" s="24">
        <f>'初二'!AI19</f>
        <v>0</v>
      </c>
      <c r="AJ44" s="24">
        <f>'初二'!AJ19</f>
        <v>0</v>
      </c>
    </row>
    <row r="45" spans="1:36" ht="14.25">
      <c r="A45" s="24" t="str">
        <f>'初二'!A20</f>
        <v>许媛媛</v>
      </c>
      <c r="B45" s="24">
        <f>'初二'!B20</f>
        <v>24</v>
      </c>
      <c r="C45" s="24">
        <f>'初二'!C20</f>
        <v>0</v>
      </c>
      <c r="D45" s="24">
        <f>'初二'!D20</f>
        <v>23</v>
      </c>
      <c r="E45" s="24">
        <f>'初二'!E20</f>
        <v>0</v>
      </c>
      <c r="F45" s="24">
        <f>'初二'!F20</f>
        <v>0</v>
      </c>
      <c r="G45" s="24">
        <f>'初二'!G20</f>
        <v>0</v>
      </c>
      <c r="H45" s="32">
        <f>'初二'!H20</f>
        <v>0</v>
      </c>
      <c r="I45" s="36">
        <f>'初二'!I20</f>
        <v>23</v>
      </c>
      <c r="J45" s="24">
        <f>'初二'!J20</f>
        <v>0</v>
      </c>
      <c r="K45" s="24">
        <f>'初二'!K20</f>
        <v>24</v>
      </c>
      <c r="L45" s="24">
        <f>'初二'!L20</f>
        <v>0</v>
      </c>
      <c r="M45" s="24" t="str">
        <f>'初二'!M20</f>
        <v>教</v>
      </c>
      <c r="N45" s="24" t="str">
        <f>'初二'!N20</f>
        <v>研</v>
      </c>
      <c r="O45" s="32">
        <f>'初二'!O20</f>
        <v>0</v>
      </c>
      <c r="P45" s="36">
        <f>'初二'!P20</f>
        <v>0</v>
      </c>
      <c r="Q45" s="24">
        <f>'初二'!Q20</f>
        <v>23</v>
      </c>
      <c r="R45" s="24">
        <f>'初二'!R20</f>
        <v>0</v>
      </c>
      <c r="S45" s="24">
        <f>'初二'!S20</f>
        <v>24</v>
      </c>
      <c r="T45" s="24">
        <f>'初二'!T20</f>
        <v>0</v>
      </c>
      <c r="U45" s="24">
        <f>'初二'!U20</f>
        <v>0</v>
      </c>
      <c r="V45" s="32">
        <f>'初二'!V20</f>
        <v>0</v>
      </c>
      <c r="W45" s="36">
        <f>'初二'!W20</f>
        <v>0</v>
      </c>
      <c r="X45" s="24">
        <f>'初二'!X20</f>
        <v>24</v>
      </c>
      <c r="Y45" s="24">
        <f>'初二'!Y20</f>
        <v>0</v>
      </c>
      <c r="Z45" s="24">
        <f>'初二'!Z20</f>
        <v>23</v>
      </c>
      <c r="AA45" s="24">
        <f>'初二'!AA20</f>
        <v>0</v>
      </c>
      <c r="AB45" s="24">
        <f>'初二'!AB20</f>
        <v>0</v>
      </c>
      <c r="AC45" s="32">
        <f>'初二'!AC20</f>
        <v>0</v>
      </c>
      <c r="AD45" s="36">
        <f>'初二'!AD20</f>
        <v>24</v>
      </c>
      <c r="AE45" s="24">
        <f>'初二'!AE20</f>
        <v>0</v>
      </c>
      <c r="AF45" s="24">
        <f>'初二'!AF20</f>
        <v>23</v>
      </c>
      <c r="AG45" s="24">
        <f>'初二'!AG20</f>
        <v>0</v>
      </c>
      <c r="AH45" s="24">
        <f>'初二'!AH20</f>
        <v>0</v>
      </c>
      <c r="AI45" s="24">
        <f>'初二'!AI20</f>
        <v>0</v>
      </c>
      <c r="AJ45" s="32">
        <f>'初二'!AJ20</f>
        <v>0</v>
      </c>
    </row>
    <row r="46" spans="1:36" ht="14.25">
      <c r="A46" s="24" t="str">
        <f>'初二'!A21</f>
        <v>杨秋婷</v>
      </c>
      <c r="B46" s="24">
        <f>'初二'!B21</f>
        <v>26</v>
      </c>
      <c r="C46" s="24">
        <f>'初二'!C21</f>
        <v>25</v>
      </c>
      <c r="D46" s="24">
        <f>'初二'!D21</f>
        <v>0</v>
      </c>
      <c r="E46" s="24">
        <f>'初二'!E21</f>
        <v>0</v>
      </c>
      <c r="F46" s="24">
        <f>'初二'!F21</f>
        <v>0</v>
      </c>
      <c r="G46" s="24">
        <f>'初二'!G21</f>
        <v>0</v>
      </c>
      <c r="H46" s="32">
        <f>'初二'!H21</f>
        <v>0</v>
      </c>
      <c r="I46" s="36">
        <f>'初二'!I21</f>
        <v>26</v>
      </c>
      <c r="J46" s="24">
        <f>'初二'!J21</f>
        <v>0</v>
      </c>
      <c r="K46" s="24">
        <f>'初二'!K21</f>
        <v>0</v>
      </c>
      <c r="L46" s="24">
        <f>'初二'!L21</f>
        <v>25</v>
      </c>
      <c r="M46" s="24" t="str">
        <f>'初二'!M21</f>
        <v>教</v>
      </c>
      <c r="N46" s="24" t="str">
        <f>'初二'!N21</f>
        <v>研</v>
      </c>
      <c r="O46" s="32">
        <f>'初二'!O21</f>
        <v>0</v>
      </c>
      <c r="P46" s="36">
        <f>'初二'!P21</f>
        <v>0</v>
      </c>
      <c r="Q46" s="24">
        <f>'初二'!Q21</f>
        <v>26</v>
      </c>
      <c r="R46" s="24">
        <f>'初二'!R21</f>
        <v>0</v>
      </c>
      <c r="S46" s="24">
        <f>'初二'!S21</f>
        <v>0</v>
      </c>
      <c r="T46" s="24">
        <f>'初二'!T21</f>
        <v>25</v>
      </c>
      <c r="U46" s="24">
        <f>'初二'!U21</f>
        <v>0</v>
      </c>
      <c r="V46" s="32">
        <f>'初二'!V21</f>
        <v>0</v>
      </c>
      <c r="W46" s="36">
        <f>'初二'!W21</f>
        <v>26</v>
      </c>
      <c r="X46" s="24">
        <f>'初二'!X21</f>
        <v>0</v>
      </c>
      <c r="Y46" s="24">
        <f>'初二'!Y21</f>
        <v>0</v>
      </c>
      <c r="Z46" s="24">
        <f>'初二'!Z21</f>
        <v>25</v>
      </c>
      <c r="AA46" s="24">
        <f>'初二'!AA21</f>
        <v>0</v>
      </c>
      <c r="AB46" s="24">
        <f>'初二'!AB21</f>
        <v>0</v>
      </c>
      <c r="AC46" s="32">
        <f>'初二'!AC21</f>
        <v>0</v>
      </c>
      <c r="AD46" s="36">
        <f>'初二'!AD21</f>
        <v>25</v>
      </c>
      <c r="AE46" s="24">
        <f>'初二'!AE21</f>
        <v>0</v>
      </c>
      <c r="AF46" s="24">
        <f>'初二'!AF21</f>
        <v>26</v>
      </c>
      <c r="AG46" s="24">
        <f>'初二'!AG21</f>
        <v>0</v>
      </c>
      <c r="AH46" s="24">
        <f>'初二'!AH21</f>
        <v>0</v>
      </c>
      <c r="AI46" s="24">
        <f>'初二'!AI21</f>
        <v>0</v>
      </c>
      <c r="AJ46" s="32">
        <f>'初二'!AJ21</f>
        <v>0</v>
      </c>
    </row>
    <row r="47" spans="1:36" ht="14.25">
      <c r="A47" s="24" t="str">
        <f>'初二'!A22</f>
        <v>黄忠元</v>
      </c>
      <c r="B47" s="24">
        <f>'初二'!B22</f>
        <v>0</v>
      </c>
      <c r="C47" s="24">
        <f>'初二'!C22</f>
        <v>22</v>
      </c>
      <c r="D47" s="24">
        <f>'初二'!D22</f>
        <v>0</v>
      </c>
      <c r="E47" s="24">
        <f>'初二'!E22</f>
        <v>0</v>
      </c>
      <c r="F47" s="24">
        <f>'初二'!F22</f>
        <v>0</v>
      </c>
      <c r="G47" s="24">
        <f>'初二'!G22</f>
        <v>0</v>
      </c>
      <c r="H47" s="32">
        <f>'初二'!H22</f>
        <v>0</v>
      </c>
      <c r="I47" s="36">
        <f>'初二'!I22</f>
        <v>0</v>
      </c>
      <c r="J47" s="24">
        <f>'初二'!J22</f>
        <v>0</v>
      </c>
      <c r="K47" s="24">
        <f>'初二'!K22</f>
        <v>0</v>
      </c>
      <c r="L47" s="24">
        <f>'初二'!L22</f>
        <v>21</v>
      </c>
      <c r="M47" s="24">
        <f>'初二'!M22</f>
        <v>0</v>
      </c>
      <c r="N47" s="24">
        <f>'初二'!N22</f>
        <v>0</v>
      </c>
      <c r="O47" s="32">
        <f>'初二'!O22</f>
        <v>0</v>
      </c>
      <c r="P47" s="36">
        <f>'初二'!P22</f>
        <v>0</v>
      </c>
      <c r="Q47" s="24">
        <f>'初二'!Q22</f>
        <v>0</v>
      </c>
      <c r="R47" s="24">
        <f>'初二'!R22</f>
        <v>22</v>
      </c>
      <c r="S47" s="24">
        <f>'初二'!S22</f>
        <v>21</v>
      </c>
      <c r="T47" s="24" t="str">
        <f>'初二'!T22</f>
        <v>教</v>
      </c>
      <c r="U47" s="24" t="str">
        <f>'初二'!U22</f>
        <v>研</v>
      </c>
      <c r="V47" s="32">
        <f>'初二'!V22</f>
        <v>0</v>
      </c>
      <c r="W47" s="36">
        <f>'初二'!W22</f>
        <v>0</v>
      </c>
      <c r="X47" s="24">
        <f>'初二'!X22</f>
        <v>0</v>
      </c>
      <c r="Y47" s="24">
        <f>'初二'!Y22</f>
        <v>0</v>
      </c>
      <c r="Z47" s="24">
        <f>'初二'!Z22</f>
        <v>0</v>
      </c>
      <c r="AA47" s="24">
        <f>'初二'!AA22</f>
        <v>0</v>
      </c>
      <c r="AB47" s="24">
        <f>'初二'!AB22</f>
        <v>0</v>
      </c>
      <c r="AC47" s="32">
        <f>'初二'!AC22</f>
        <v>21</v>
      </c>
      <c r="AD47" s="36">
        <f>'初二'!AD22</f>
        <v>0</v>
      </c>
      <c r="AE47" s="24">
        <f>'初二'!AE22</f>
        <v>0</v>
      </c>
      <c r="AF47" s="24">
        <f>'初二'!AF22</f>
        <v>0</v>
      </c>
      <c r="AG47" s="24">
        <f>'初二'!AG22</f>
        <v>0</v>
      </c>
      <c r="AH47" s="24">
        <f>'初二'!AH22</f>
        <v>0</v>
      </c>
      <c r="AI47" s="24">
        <f>'初二'!AI22</f>
        <v>22</v>
      </c>
      <c r="AJ47" s="32">
        <f>'初二'!AJ22</f>
        <v>0</v>
      </c>
    </row>
    <row r="48" spans="1:36" ht="14.25">
      <c r="A48" s="24" t="str">
        <f>'初二'!A23</f>
        <v>张利</v>
      </c>
      <c r="B48" s="24">
        <f>'初二'!B23</f>
        <v>0</v>
      </c>
      <c r="C48" s="24">
        <f>'初二'!C23</f>
        <v>0</v>
      </c>
      <c r="D48" s="24">
        <f>'初二'!D23</f>
        <v>0</v>
      </c>
      <c r="E48" s="24">
        <f>'初二'!E23</f>
        <v>0</v>
      </c>
      <c r="F48" s="24">
        <f>'初二'!F23</f>
        <v>24</v>
      </c>
      <c r="G48" s="24">
        <f>'初二'!G23</f>
        <v>23</v>
      </c>
      <c r="H48" s="32">
        <f>'初二'!H23</f>
        <v>0</v>
      </c>
      <c r="I48" s="36">
        <f>'初二'!I23</f>
        <v>0</v>
      </c>
      <c r="J48" s="24">
        <f>'初二'!J23</f>
        <v>0</v>
      </c>
      <c r="K48" s="24">
        <f>'初二'!K23</f>
        <v>0</v>
      </c>
      <c r="L48" s="24">
        <f>'初二'!L23</f>
        <v>24</v>
      </c>
      <c r="M48" s="24">
        <f>'初二'!M23</f>
        <v>0</v>
      </c>
      <c r="N48" s="24">
        <f>'初二'!N23</f>
        <v>0</v>
      </c>
      <c r="O48" s="32">
        <f>'初二'!O23</f>
        <v>0</v>
      </c>
      <c r="P48" s="36">
        <f>'初二'!P23</f>
        <v>0</v>
      </c>
      <c r="Q48" s="24">
        <f>'初二'!Q23</f>
        <v>0</v>
      </c>
      <c r="R48" s="24">
        <f>'初二'!R23</f>
        <v>0</v>
      </c>
      <c r="S48" s="24">
        <f>'初二'!S23</f>
        <v>23</v>
      </c>
      <c r="T48" s="24" t="str">
        <f>'初二'!T23</f>
        <v>教</v>
      </c>
      <c r="U48" s="24" t="str">
        <f>'初二'!U23</f>
        <v>研</v>
      </c>
      <c r="V48" s="32">
        <f>'初二'!V23</f>
        <v>0</v>
      </c>
      <c r="W48" s="36">
        <f>'初二'!W23</f>
        <v>0</v>
      </c>
      <c r="X48" s="24">
        <f>'初二'!X23</f>
        <v>0</v>
      </c>
      <c r="Y48" s="24">
        <f>'初二'!Y23</f>
        <v>0</v>
      </c>
      <c r="Z48" s="24">
        <f>'初二'!Z23</f>
        <v>0</v>
      </c>
      <c r="AA48" s="24">
        <f>'初二'!AA23</f>
        <v>23</v>
      </c>
      <c r="AB48" s="24">
        <f>'初二'!AB23</f>
        <v>0</v>
      </c>
      <c r="AC48" s="32">
        <f>'初二'!AC23</f>
        <v>0</v>
      </c>
      <c r="AD48" s="36">
        <f>'初二'!AD23</f>
        <v>0</v>
      </c>
      <c r="AE48" s="24">
        <f>'初二'!AE23</f>
        <v>0</v>
      </c>
      <c r="AF48" s="24">
        <f>'初二'!AF23</f>
        <v>0</v>
      </c>
      <c r="AG48" s="24">
        <f>'初二'!AG23</f>
        <v>0</v>
      </c>
      <c r="AH48" s="24">
        <f>'初二'!AH23</f>
        <v>24</v>
      </c>
      <c r="AI48" s="24">
        <f>'初二'!AI23</f>
        <v>0</v>
      </c>
      <c r="AJ48" s="32">
        <f>'初二'!AJ23</f>
        <v>0</v>
      </c>
    </row>
    <row r="49" spans="1:36" ht="14.25">
      <c r="A49" s="24" t="str">
        <f>'初二'!A24</f>
        <v>姚卫兴</v>
      </c>
      <c r="B49" s="24">
        <f>'初二'!B24</f>
        <v>0</v>
      </c>
      <c r="C49" s="24">
        <f>'初二'!C24</f>
        <v>0</v>
      </c>
      <c r="D49" s="24">
        <f>'初二'!D24</f>
        <v>0</v>
      </c>
      <c r="E49" s="24">
        <f>'初二'!E24</f>
        <v>0</v>
      </c>
      <c r="F49" s="24">
        <f>'初二'!F24</f>
        <v>0</v>
      </c>
      <c r="G49" s="24">
        <f>'初二'!G24</f>
        <v>25</v>
      </c>
      <c r="H49" s="32">
        <f>'初二'!H24</f>
        <v>0</v>
      </c>
      <c r="I49" s="36">
        <f>'初二'!I24</f>
        <v>0</v>
      </c>
      <c r="J49" s="24">
        <f>'初二'!J24</f>
        <v>0</v>
      </c>
      <c r="K49" s="24">
        <f>'初二'!K24</f>
        <v>25</v>
      </c>
      <c r="L49" s="24">
        <f>'初二'!L24</f>
        <v>0</v>
      </c>
      <c r="M49" s="24">
        <f>'初二'!M24</f>
        <v>0</v>
      </c>
      <c r="N49" s="24">
        <f>'初二'!N24</f>
        <v>0</v>
      </c>
      <c r="O49" s="32">
        <f>'初二'!O24</f>
        <v>0</v>
      </c>
      <c r="P49" s="36">
        <f>'初二'!P24</f>
        <v>0</v>
      </c>
      <c r="Q49" s="24">
        <f>'初二'!Q24</f>
        <v>0</v>
      </c>
      <c r="R49" s="24">
        <f>'初二'!R24</f>
        <v>0</v>
      </c>
      <c r="S49" s="24">
        <f>'初二'!S24</f>
        <v>0</v>
      </c>
      <c r="T49" s="24" t="str">
        <f>'初二'!T24</f>
        <v>教</v>
      </c>
      <c r="U49" s="24" t="str">
        <f>'初二'!U24</f>
        <v>研</v>
      </c>
      <c r="V49" s="32">
        <f>'初二'!V24</f>
        <v>0</v>
      </c>
      <c r="W49" s="36">
        <f>'初二'!W24</f>
        <v>0</v>
      </c>
      <c r="X49" s="24">
        <f>'初二'!X24</f>
        <v>0</v>
      </c>
      <c r="Y49" s="24">
        <f>'初二'!Y24</f>
        <v>0</v>
      </c>
      <c r="Z49" s="24">
        <f>'初二'!Z24</f>
        <v>0</v>
      </c>
      <c r="AA49" s="24">
        <f>'初二'!AA24</f>
        <v>25</v>
      </c>
      <c r="AB49" s="24">
        <f>'初二'!AB24</f>
        <v>0</v>
      </c>
      <c r="AC49" s="32">
        <f>'初二'!AC24</f>
        <v>0</v>
      </c>
      <c r="AD49" s="36">
        <f>'初二'!AD24</f>
        <v>0</v>
      </c>
      <c r="AE49" s="24">
        <f>'初二'!AE24</f>
        <v>0</v>
      </c>
      <c r="AF49" s="24">
        <f>'初二'!AF24</f>
        <v>0</v>
      </c>
      <c r="AG49" s="24">
        <f>'初二'!AG24</f>
        <v>0</v>
      </c>
      <c r="AH49" s="24">
        <f>'初二'!AH24</f>
        <v>0</v>
      </c>
      <c r="AI49" s="24">
        <f>'初二'!AI24</f>
        <v>0</v>
      </c>
      <c r="AJ49" s="32">
        <f>'初二'!AJ24</f>
        <v>0</v>
      </c>
    </row>
    <row r="50" spans="1:36" ht="14.25">
      <c r="A50" s="24" t="str">
        <f>'初二'!A25</f>
        <v>王伟杰</v>
      </c>
      <c r="B50" s="24">
        <f>'初二'!B25</f>
        <v>0</v>
      </c>
      <c r="C50" s="24">
        <f>'初二'!C25</f>
        <v>0</v>
      </c>
      <c r="D50" s="24">
        <f>'初二'!D25</f>
        <v>0</v>
      </c>
      <c r="E50" s="24">
        <f>'初二'!E25</f>
        <v>0</v>
      </c>
      <c r="F50" s="24">
        <f>'初二'!F25</f>
        <v>26</v>
      </c>
      <c r="G50" s="24">
        <f>'初二'!G25</f>
        <v>0</v>
      </c>
      <c r="H50" s="32">
        <f>'初二'!H25</f>
        <v>0</v>
      </c>
      <c r="I50" s="36">
        <f>'初二'!I25</f>
        <v>0</v>
      </c>
      <c r="J50" s="24">
        <f>'初二'!J25</f>
        <v>0</v>
      </c>
      <c r="K50" s="24">
        <f>'初二'!K25</f>
        <v>0</v>
      </c>
      <c r="L50" s="24">
        <v>34</v>
      </c>
      <c r="M50" s="24">
        <f>'初二'!M25</f>
        <v>0</v>
      </c>
      <c r="N50" s="24">
        <f>'初二'!N25</f>
        <v>0</v>
      </c>
      <c r="O50" s="32">
        <f>'初二'!O25</f>
        <v>0</v>
      </c>
      <c r="P50" s="36">
        <f>'初二'!P25</f>
        <v>0</v>
      </c>
      <c r="Q50" s="24">
        <v>34</v>
      </c>
      <c r="R50" s="24">
        <f>'初二'!R25</f>
        <v>0</v>
      </c>
      <c r="S50" s="24">
        <f>'初二'!S25</f>
        <v>0</v>
      </c>
      <c r="T50" s="24" t="str">
        <f>'初二'!T25</f>
        <v>教</v>
      </c>
      <c r="U50" s="24" t="str">
        <f>'初二'!U25</f>
        <v>研</v>
      </c>
      <c r="V50" s="32">
        <f>'初二'!V25</f>
        <v>0</v>
      </c>
      <c r="W50" s="36">
        <f>'初二'!W25</f>
        <v>0</v>
      </c>
      <c r="X50" s="24">
        <f>'初二'!X25</f>
        <v>0</v>
      </c>
      <c r="Y50" s="24">
        <f>'初二'!Y25</f>
        <v>0</v>
      </c>
      <c r="Z50" s="24">
        <f>'初二'!Z25</f>
        <v>26</v>
      </c>
      <c r="AA50" s="24">
        <v>34</v>
      </c>
      <c r="AB50" s="24">
        <f>'初二'!AB25</f>
        <v>0</v>
      </c>
      <c r="AC50" s="32">
        <f>'初二'!AC25</f>
        <v>0</v>
      </c>
      <c r="AD50" s="36">
        <f>'初二'!AD25</f>
        <v>0</v>
      </c>
      <c r="AE50" s="24">
        <v>34</v>
      </c>
      <c r="AF50" s="24">
        <f>'初二'!AF25</f>
        <v>0</v>
      </c>
      <c r="AG50" s="24">
        <f>'初二'!AG25</f>
        <v>0</v>
      </c>
      <c r="AH50" s="24">
        <f>'初二'!AH25</f>
        <v>0</v>
      </c>
      <c r="AI50" s="24">
        <f>'初二'!AI25</f>
        <v>0</v>
      </c>
      <c r="AJ50" s="32">
        <f>'初二'!AJ25</f>
        <v>26</v>
      </c>
    </row>
    <row r="51" spans="1:36" ht="14.25">
      <c r="A51" s="24" t="str">
        <f>'初二'!A26</f>
        <v>龙岭</v>
      </c>
      <c r="B51" s="24">
        <f>'初二'!B26</f>
        <v>0</v>
      </c>
      <c r="C51" s="24">
        <f>'初二'!C26</f>
        <v>0</v>
      </c>
      <c r="D51" s="24">
        <f>'初二'!D26</f>
        <v>24</v>
      </c>
      <c r="E51" s="24">
        <f>'初二'!E26</f>
        <v>23</v>
      </c>
      <c r="F51" s="24">
        <f>'初二'!F26</f>
        <v>0</v>
      </c>
      <c r="G51" s="24">
        <f>'初二'!G26</f>
        <v>0</v>
      </c>
      <c r="H51" s="24">
        <f>'初二'!H26</f>
        <v>0</v>
      </c>
      <c r="I51" s="24">
        <f>'初二'!I26</f>
        <v>0</v>
      </c>
      <c r="J51" s="24">
        <v>16</v>
      </c>
      <c r="K51" s="24">
        <f>'初二'!K26</f>
        <v>0</v>
      </c>
      <c r="L51" s="24">
        <f>'初二'!L26</f>
        <v>0</v>
      </c>
      <c r="M51" s="24">
        <f>'初二'!M26</f>
        <v>0</v>
      </c>
      <c r="N51" s="24">
        <f>'初二'!N26</f>
        <v>21</v>
      </c>
      <c r="O51" s="24">
        <f>'初二'!O26</f>
        <v>22</v>
      </c>
      <c r="P51" s="24">
        <f>'初二'!P26</f>
        <v>0</v>
      </c>
      <c r="Q51" s="24">
        <f>'初二'!Q26</f>
        <v>0</v>
      </c>
      <c r="R51" s="24">
        <f>'初二'!R26</f>
        <v>0</v>
      </c>
      <c r="S51" s="24">
        <f>'初二'!S26</f>
        <v>0</v>
      </c>
      <c r="T51" s="24">
        <f>'初二'!T26</f>
        <v>0</v>
      </c>
      <c r="U51" s="24">
        <f>'初二'!U26</f>
        <v>0</v>
      </c>
      <c r="V51" s="24">
        <f>'初二'!V26</f>
        <v>23</v>
      </c>
      <c r="W51" s="24">
        <f>'初二'!W26</f>
        <v>0</v>
      </c>
      <c r="X51" s="24">
        <f>'初二'!X26</f>
        <v>21</v>
      </c>
      <c r="Y51" s="24">
        <f>'初二'!Y26</f>
        <v>0</v>
      </c>
      <c r="Z51" s="24">
        <f>'初二'!Z26</f>
        <v>24</v>
      </c>
      <c r="AA51" s="24">
        <f>'初二'!AA26</f>
        <v>0</v>
      </c>
      <c r="AB51" s="24">
        <f>'初二'!AB26</f>
        <v>0</v>
      </c>
      <c r="AC51" s="24">
        <v>16</v>
      </c>
      <c r="AD51" s="24">
        <f>'初二'!AD26</f>
        <v>0</v>
      </c>
      <c r="AE51" s="24">
        <f>'初二'!AE26</f>
        <v>0</v>
      </c>
      <c r="AF51" s="24">
        <f>'初二'!AF26</f>
        <v>0</v>
      </c>
      <c r="AG51" s="24">
        <f>'初二'!AG26</f>
        <v>0</v>
      </c>
      <c r="AH51" s="24" t="str">
        <f>'初二'!AH26</f>
        <v>教</v>
      </c>
      <c r="AI51" s="24" t="str">
        <f>'初二'!AI26</f>
        <v>研</v>
      </c>
      <c r="AJ51" s="24">
        <f>'初二'!AJ26</f>
        <v>22</v>
      </c>
    </row>
    <row r="52" spans="1:36" ht="14.25">
      <c r="A52" s="24" t="str">
        <f>'初二'!A27</f>
        <v>张歆莹</v>
      </c>
      <c r="B52" s="24">
        <f>'初二'!B27</f>
        <v>0</v>
      </c>
      <c r="C52" s="24">
        <f>'初二'!C27</f>
        <v>0</v>
      </c>
      <c r="D52" s="24">
        <v>12</v>
      </c>
      <c r="E52" s="24">
        <f>'初二'!E27</f>
        <v>0</v>
      </c>
      <c r="F52" s="24">
        <f>'初二'!F27</f>
        <v>0</v>
      </c>
      <c r="G52" s="24">
        <f>'初二'!G27</f>
        <v>0</v>
      </c>
      <c r="H52" s="32">
        <f>'初二'!H27</f>
        <v>0</v>
      </c>
      <c r="I52" s="36">
        <f>'初二'!I27</f>
        <v>0</v>
      </c>
      <c r="J52" s="24">
        <f>'初二'!J27</f>
        <v>0</v>
      </c>
      <c r="K52" s="24">
        <f>'初二'!K27</f>
        <v>0</v>
      </c>
      <c r="L52" s="24">
        <v>17</v>
      </c>
      <c r="M52" s="24">
        <f>'初二'!M27</f>
        <v>0</v>
      </c>
      <c r="N52" s="24">
        <f>'初二'!N27</f>
        <v>0</v>
      </c>
      <c r="O52" s="32">
        <f>'初二'!O27</f>
        <v>0</v>
      </c>
      <c r="P52" s="36">
        <f>'初二'!P27</f>
        <v>0</v>
      </c>
      <c r="Q52" s="24">
        <f>'初二'!Q27</f>
        <v>0</v>
      </c>
      <c r="R52" s="24">
        <f>'初二'!R27</f>
        <v>0</v>
      </c>
      <c r="S52" s="24">
        <f>'初二'!S27</f>
        <v>0</v>
      </c>
      <c r="T52" s="24">
        <f>'初二'!T27</f>
        <v>26</v>
      </c>
      <c r="U52" s="24">
        <f>'初二'!U27</f>
        <v>0</v>
      </c>
      <c r="V52" s="32">
        <f>'初二'!V27</f>
        <v>25</v>
      </c>
      <c r="W52" s="36">
        <f>'初二'!W27</f>
        <v>0</v>
      </c>
      <c r="X52" s="24">
        <f>'初二'!X27</f>
        <v>0</v>
      </c>
      <c r="Y52" s="24">
        <f>'初二'!Y27</f>
        <v>0</v>
      </c>
      <c r="Z52" s="24">
        <f>'初二'!Z27</f>
        <v>0</v>
      </c>
      <c r="AA52" s="24">
        <v>12</v>
      </c>
      <c r="AB52" s="24">
        <f>'初二'!AB27</f>
        <v>25</v>
      </c>
      <c r="AC52" s="32">
        <f>'初二'!AC27</f>
        <v>0</v>
      </c>
      <c r="AD52" s="36">
        <f>'初二'!AD27</f>
        <v>0</v>
      </c>
      <c r="AE52" s="24">
        <f>'初二'!AE27</f>
        <v>26</v>
      </c>
      <c r="AF52" s="24">
        <v>17</v>
      </c>
      <c r="AG52" s="24">
        <f>'初二'!AG27</f>
        <v>0</v>
      </c>
      <c r="AH52" s="24" t="str">
        <f>'初二'!AH27</f>
        <v>教</v>
      </c>
      <c r="AI52" s="24" t="str">
        <f>'初二'!AI27</f>
        <v>研</v>
      </c>
      <c r="AJ52" s="32">
        <f>'初二'!AJ27</f>
        <v>0</v>
      </c>
    </row>
    <row r="53" spans="1:36" ht="14.25">
      <c r="A53" s="24" t="str">
        <f>'初二'!A28</f>
        <v>张晨晓</v>
      </c>
      <c r="B53" s="24">
        <f>'初二'!B28</f>
        <v>0</v>
      </c>
      <c r="C53" s="24">
        <f>'初二'!C28</f>
        <v>0</v>
      </c>
      <c r="D53" s="24">
        <f>'初二'!D28</f>
        <v>0</v>
      </c>
      <c r="E53" s="24">
        <f>'初二'!E28</f>
        <v>0</v>
      </c>
      <c r="F53" s="24">
        <f>'初二'!F28</f>
        <v>0</v>
      </c>
      <c r="G53" s="24">
        <f>'初二'!G28</f>
        <v>21</v>
      </c>
      <c r="H53" s="32">
        <f>'初二'!H28</f>
        <v>0</v>
      </c>
      <c r="I53" s="36">
        <f>'初二'!I28</f>
        <v>0</v>
      </c>
      <c r="J53" s="24">
        <f>'初二'!J28</f>
        <v>0</v>
      </c>
      <c r="K53" s="24">
        <v>33</v>
      </c>
      <c r="L53" s="24">
        <f>'初二'!L28</f>
        <v>0</v>
      </c>
      <c r="M53" s="24">
        <f>'初二'!M28</f>
        <v>0</v>
      </c>
      <c r="N53" s="24">
        <v>34</v>
      </c>
      <c r="O53" s="32">
        <f>'初二'!O28</f>
        <v>23</v>
      </c>
      <c r="P53" s="36">
        <f>'初二'!P28</f>
        <v>0</v>
      </c>
      <c r="Q53" s="24">
        <f>'初二'!Q28</f>
        <v>0</v>
      </c>
      <c r="R53" s="24">
        <f>'初二'!R28</f>
        <v>0</v>
      </c>
      <c r="S53" s="24">
        <f>'初二'!S28</f>
        <v>0</v>
      </c>
      <c r="T53" s="24">
        <f>'初二'!T28</f>
        <v>22</v>
      </c>
      <c r="U53" s="24">
        <f>'初二'!U28</f>
        <v>21</v>
      </c>
      <c r="V53" s="32">
        <f>'初二'!V28</f>
        <v>0</v>
      </c>
      <c r="W53" s="36">
        <f>'初二'!W28</f>
        <v>0</v>
      </c>
      <c r="X53" s="24">
        <v>34</v>
      </c>
      <c r="Y53" s="24">
        <f>'初二'!Y28</f>
        <v>0</v>
      </c>
      <c r="Z53" s="24"/>
      <c r="AA53" s="24">
        <f>'初二'!AA28</f>
        <v>0</v>
      </c>
      <c r="AB53" s="24">
        <f>'初二'!AB28</f>
        <v>23</v>
      </c>
      <c r="AC53" s="32">
        <f>'初二'!AC28</f>
        <v>0</v>
      </c>
      <c r="AD53" s="36">
        <f>'初二'!AD28</f>
        <v>0</v>
      </c>
      <c r="AE53" s="24">
        <f>'初二'!AE28</f>
        <v>0</v>
      </c>
      <c r="AF53" s="24">
        <f>'初二'!AF28</f>
        <v>0</v>
      </c>
      <c r="AG53" s="24">
        <f>'初二'!AG28</f>
        <v>22</v>
      </c>
      <c r="AH53" s="24" t="str">
        <f>'初二'!AH28</f>
        <v>教</v>
      </c>
      <c r="AI53" s="24" t="str">
        <f>'初二'!AI28</f>
        <v>研</v>
      </c>
      <c r="AJ53" s="32">
        <v>33</v>
      </c>
    </row>
    <row r="54" spans="1:36" ht="14.25">
      <c r="A54" s="24" t="str">
        <f>'初二'!A29</f>
        <v>周志康</v>
      </c>
      <c r="B54" s="24">
        <f>'初二'!B29</f>
        <v>0</v>
      </c>
      <c r="C54" s="24">
        <v>31</v>
      </c>
      <c r="D54" s="24">
        <f>'初二'!D29</f>
        <v>26</v>
      </c>
      <c r="E54" s="24">
        <f>'初二'!E29</f>
        <v>0</v>
      </c>
      <c r="F54" s="24">
        <f>'初二'!F29</f>
        <v>0</v>
      </c>
      <c r="G54" s="24">
        <f>'初二'!G29</f>
        <v>24</v>
      </c>
      <c r="H54" s="32">
        <f>'初二'!H29</f>
        <v>0</v>
      </c>
      <c r="I54" s="36">
        <f>'初二'!I29</f>
        <v>0</v>
      </c>
      <c r="J54" s="24">
        <f>'初二'!J29</f>
        <v>0</v>
      </c>
      <c r="K54" s="24">
        <f>'初二'!K29</f>
        <v>0</v>
      </c>
      <c r="L54" s="24">
        <f>'初二'!L29</f>
        <v>0</v>
      </c>
      <c r="M54" s="24">
        <f>'初二'!M29</f>
        <v>25</v>
      </c>
      <c r="N54" s="24">
        <f>'初二'!N29</f>
        <v>0</v>
      </c>
      <c r="O54" s="32">
        <v>32</v>
      </c>
      <c r="P54" s="36">
        <f>'初二'!P29</f>
        <v>0</v>
      </c>
      <c r="Q54" s="24">
        <f>'初二'!Q29</f>
        <v>0</v>
      </c>
      <c r="R54" s="24">
        <f>'初二'!R29</f>
        <v>0</v>
      </c>
      <c r="S54" s="24">
        <f>'初二'!S29</f>
        <v>0</v>
      </c>
      <c r="T54" s="24">
        <f>'初二'!T29</f>
        <v>0</v>
      </c>
      <c r="U54" s="24">
        <v>31</v>
      </c>
      <c r="V54" s="32">
        <f>'初二'!V29</f>
        <v>0</v>
      </c>
      <c r="W54" s="36">
        <f>'初二'!W29</f>
        <v>0</v>
      </c>
      <c r="X54" s="24">
        <f>'初二'!X29</f>
        <v>25</v>
      </c>
      <c r="Y54" s="24">
        <f>'初二'!Y29</f>
        <v>0</v>
      </c>
      <c r="Z54" s="24">
        <f>'初二'!Z29</f>
        <v>0</v>
      </c>
      <c r="AA54" s="24">
        <f>'初二'!AA29</f>
        <v>0</v>
      </c>
      <c r="AB54" s="24">
        <f>'初二'!AB29</f>
        <v>24</v>
      </c>
      <c r="AC54" s="32">
        <v>32</v>
      </c>
      <c r="AD54" s="36">
        <f>'初二'!AD29</f>
        <v>0</v>
      </c>
      <c r="AE54" s="24">
        <f>'初二'!AE29</f>
        <v>0</v>
      </c>
      <c r="AF54" s="24">
        <f>'初二'!AF29</f>
        <v>0</v>
      </c>
      <c r="AG54" s="24">
        <f>'初二'!AG29</f>
        <v>26</v>
      </c>
      <c r="AH54" s="24" t="str">
        <f>'初二'!AH29</f>
        <v>教</v>
      </c>
      <c r="AI54" s="24" t="str">
        <f>'初二'!AI29</f>
        <v>研</v>
      </c>
      <c r="AJ54" s="32">
        <f>'初二'!AJ29</f>
        <v>0</v>
      </c>
    </row>
    <row r="55" spans="1:36" ht="14.25">
      <c r="A55" s="24" t="str">
        <f>'初二'!A30</f>
        <v>周志进</v>
      </c>
      <c r="B55" s="24">
        <f>'初二'!B30</f>
        <v>0</v>
      </c>
      <c r="C55" s="24">
        <f>'初二'!C30</f>
        <v>0</v>
      </c>
      <c r="D55" s="24">
        <f>'初二'!D30</f>
        <v>0</v>
      </c>
      <c r="E55" s="24">
        <f>'初二'!E30</f>
        <v>0</v>
      </c>
      <c r="F55" s="24">
        <f>'初二'!F30</f>
        <v>23</v>
      </c>
      <c r="G55" s="24">
        <f>'初二'!G30</f>
        <v>0</v>
      </c>
      <c r="H55" s="32">
        <f>'初二'!H30</f>
        <v>0</v>
      </c>
      <c r="I55" s="36">
        <f>'初二'!I30</f>
        <v>0</v>
      </c>
      <c r="J55" s="24">
        <f>'初二'!J30</f>
        <v>0</v>
      </c>
      <c r="K55" s="24">
        <f>'初二'!K30</f>
        <v>0</v>
      </c>
      <c r="L55" s="24">
        <f>'初二'!L30</f>
        <v>0</v>
      </c>
      <c r="M55" s="24">
        <f>'初二'!M30</f>
        <v>21</v>
      </c>
      <c r="N55" s="24">
        <f>'初二'!N30</f>
        <v>22</v>
      </c>
      <c r="O55" s="32">
        <f>'初二'!O30</f>
        <v>0</v>
      </c>
      <c r="P55" s="36">
        <f>'初二'!P30</f>
        <v>0</v>
      </c>
      <c r="Q55" s="24">
        <f>'初二'!Q30</f>
        <v>0</v>
      </c>
      <c r="R55" s="24">
        <f>'初二'!R30</f>
        <v>0</v>
      </c>
      <c r="S55" s="24">
        <f>'初二'!S30</f>
        <v>0</v>
      </c>
      <c r="T55" s="24">
        <f>'初二'!T30</f>
        <v>23</v>
      </c>
      <c r="U55" s="24">
        <f>'初二'!U30</f>
        <v>0</v>
      </c>
      <c r="V55" s="32">
        <f>'初二'!V30</f>
        <v>22</v>
      </c>
      <c r="W55" s="36">
        <f>'初二'!W30</f>
        <v>0</v>
      </c>
      <c r="X55" s="24">
        <f>'初二'!X30</f>
        <v>0</v>
      </c>
      <c r="Y55" s="24">
        <f>'初二'!Y30</f>
        <v>0</v>
      </c>
      <c r="Z55" s="24">
        <f>'初二'!Z30</f>
        <v>0</v>
      </c>
      <c r="AA55" s="24">
        <f>'初二'!AA30</f>
        <v>0</v>
      </c>
      <c r="AB55" s="24">
        <f>'初二'!AB30</f>
        <v>0</v>
      </c>
      <c r="AC55" s="32">
        <f>'初二'!AC30</f>
        <v>0</v>
      </c>
      <c r="AD55" s="36">
        <f>'初二'!AD30</f>
        <v>0</v>
      </c>
      <c r="AE55" s="24">
        <f>'初二'!AE30</f>
        <v>0</v>
      </c>
      <c r="AF55" s="24">
        <f>'初二'!AF30</f>
        <v>0</v>
      </c>
      <c r="AG55" s="24">
        <f>'初二'!AG30</f>
        <v>0</v>
      </c>
      <c r="AH55" s="24" t="str">
        <f>'初二'!AH30</f>
        <v>教</v>
      </c>
      <c r="AI55" s="24" t="str">
        <f>'初二'!AI30</f>
        <v>研</v>
      </c>
      <c r="AJ55" s="32">
        <f>'初二'!AJ30</f>
        <v>21</v>
      </c>
    </row>
    <row r="56" spans="1:36" ht="14.25">
      <c r="A56" s="24" t="str">
        <f>'初二'!A31</f>
        <v>富伟丽</v>
      </c>
      <c r="B56" s="24">
        <f>'初二'!B31</f>
        <v>0</v>
      </c>
      <c r="C56" s="24">
        <f>'初二'!C31</f>
        <v>0</v>
      </c>
      <c r="D56" s="24">
        <f>'初二'!D31</f>
        <v>0</v>
      </c>
      <c r="E56" s="24">
        <f>'初二'!E31</f>
        <v>0</v>
      </c>
      <c r="F56" s="24">
        <v>16</v>
      </c>
      <c r="G56" s="24">
        <f>'初二'!G31</f>
        <v>26</v>
      </c>
      <c r="H56" s="32">
        <f>'初二'!H31</f>
        <v>0</v>
      </c>
      <c r="I56" s="36">
        <f>'初二'!I31</f>
        <v>0</v>
      </c>
      <c r="J56" s="24">
        <f>'初二'!J31</f>
        <v>0</v>
      </c>
      <c r="K56" s="24">
        <f>'初二'!K31</f>
        <v>0</v>
      </c>
      <c r="L56" s="24">
        <f>'初二'!L31</f>
        <v>0</v>
      </c>
      <c r="M56" s="24">
        <f>'初二'!M31</f>
        <v>0</v>
      </c>
      <c r="N56" s="24">
        <f>'初二'!N31</f>
        <v>24</v>
      </c>
      <c r="O56" s="32">
        <f>'初二'!O31</f>
        <v>25</v>
      </c>
      <c r="P56" s="36">
        <f>'初二'!P31</f>
        <v>0</v>
      </c>
      <c r="Q56" s="24">
        <f>'初二'!Q31</f>
        <v>0</v>
      </c>
      <c r="R56" s="24">
        <f>'初二'!R31</f>
        <v>0</v>
      </c>
      <c r="S56" s="24">
        <v>17</v>
      </c>
      <c r="T56" s="24">
        <f>'初二'!T31</f>
        <v>0</v>
      </c>
      <c r="U56" s="24">
        <f>'初二'!U31</f>
        <v>24</v>
      </c>
      <c r="V56" s="32">
        <f>'初二'!V31</f>
        <v>26</v>
      </c>
      <c r="W56" s="36">
        <f>'初二'!W31</f>
        <v>0</v>
      </c>
      <c r="X56" s="24">
        <f>'初二'!X31</f>
        <v>0</v>
      </c>
      <c r="Y56" s="24">
        <f>'初二'!Y31</f>
        <v>0</v>
      </c>
      <c r="Z56" s="24">
        <f>'初二'!Z31</f>
        <v>0</v>
      </c>
      <c r="AA56" s="24">
        <f>'初二'!AA31</f>
        <v>0</v>
      </c>
      <c r="AB56" s="24">
        <f>'初二'!AB31</f>
        <v>0</v>
      </c>
      <c r="AC56" s="32">
        <v>17</v>
      </c>
      <c r="AD56" s="36">
        <f>'初二'!AD31</f>
        <v>0</v>
      </c>
      <c r="AE56" s="24">
        <f>'初二'!AE31</f>
        <v>25</v>
      </c>
      <c r="AF56" s="24">
        <f>'初二'!AF31</f>
        <v>0</v>
      </c>
      <c r="AG56" s="24">
        <f>'初二'!AG31</f>
        <v>0</v>
      </c>
      <c r="AH56" s="24" t="str">
        <f>'初二'!AH31</f>
        <v>教</v>
      </c>
      <c r="AI56" s="24" t="str">
        <f>'初二'!AI31</f>
        <v>研</v>
      </c>
      <c r="AJ56" s="32">
        <v>16</v>
      </c>
    </row>
    <row r="57" spans="1:36" ht="14.25">
      <c r="A57" s="24" t="str">
        <f>'初二'!A32</f>
        <v>俞雪深</v>
      </c>
      <c r="B57" s="24">
        <f>'初二'!B32</f>
        <v>0</v>
      </c>
      <c r="C57" s="24">
        <f>'初二'!C32</f>
        <v>0</v>
      </c>
      <c r="D57" s="24">
        <f>'初二'!D32</f>
        <v>0</v>
      </c>
      <c r="E57" s="24">
        <f>'初二'!E32</f>
        <v>0</v>
      </c>
      <c r="F57" s="24">
        <f>'初二'!F32</f>
        <v>0</v>
      </c>
      <c r="G57" s="24">
        <f>'初二'!G32</f>
        <v>22</v>
      </c>
      <c r="H57" s="32">
        <f>'初二'!H32</f>
        <v>0</v>
      </c>
      <c r="I57" s="36">
        <f>'初二'!I32</f>
        <v>0</v>
      </c>
      <c r="J57" s="24">
        <f>'初二'!J32</f>
        <v>0</v>
      </c>
      <c r="K57" s="24">
        <f>'初二'!K32</f>
        <v>0</v>
      </c>
      <c r="L57" s="24">
        <f>'初二'!L32</f>
        <v>23</v>
      </c>
      <c r="M57" s="24">
        <f>'初二'!M32</f>
        <v>0</v>
      </c>
      <c r="N57" s="24">
        <f>'初二'!N32</f>
        <v>0</v>
      </c>
      <c r="O57" s="32">
        <f>'初二'!O32</f>
        <v>21</v>
      </c>
      <c r="P57" s="36">
        <f>'初二'!P32</f>
        <v>0</v>
      </c>
      <c r="Q57" s="24">
        <f>'初二'!Q32</f>
        <v>0</v>
      </c>
      <c r="R57" s="24">
        <f>'初二'!R32</f>
        <v>24</v>
      </c>
      <c r="S57" s="24">
        <f>'初二'!S32</f>
        <v>0</v>
      </c>
      <c r="T57" s="24" t="str">
        <f>'初二'!T32</f>
        <v>教</v>
      </c>
      <c r="U57" s="24" t="str">
        <f>'初二'!U32</f>
        <v>研</v>
      </c>
      <c r="V57" s="32">
        <f>'初二'!V32</f>
        <v>0</v>
      </c>
      <c r="W57" s="36">
        <f>'初二'!W32</f>
        <v>0</v>
      </c>
      <c r="X57" s="24">
        <f>'初二'!X32</f>
        <v>23</v>
      </c>
      <c r="Y57" s="24">
        <f>'初二'!Y32</f>
        <v>0</v>
      </c>
      <c r="Z57" s="24">
        <f>'初二'!Z32</f>
        <v>0</v>
      </c>
      <c r="AA57" s="24">
        <f>'初二'!AA32</f>
        <v>0</v>
      </c>
      <c r="AB57" s="24">
        <f>'初二'!AB32</f>
        <v>22</v>
      </c>
      <c r="AC57" s="32">
        <f>'初二'!AC32</f>
        <v>0</v>
      </c>
      <c r="AD57" s="36">
        <f>'初二'!AD32</f>
        <v>0</v>
      </c>
      <c r="AE57" s="24">
        <f>'初二'!AE32</f>
        <v>0</v>
      </c>
      <c r="AF57" s="24">
        <f>'初二'!AF32</f>
        <v>0</v>
      </c>
      <c r="AG57" s="24">
        <f>'初二'!AG32</f>
        <v>0</v>
      </c>
      <c r="AH57" s="24">
        <f>'初二'!AH32</f>
        <v>21</v>
      </c>
      <c r="AI57" s="24">
        <f>'初二'!AI32</f>
        <v>0</v>
      </c>
      <c r="AJ57" s="32">
        <f>'初二'!AJ32</f>
        <v>24</v>
      </c>
    </row>
    <row r="58" spans="1:36" ht="14.25">
      <c r="A58" s="24" t="str">
        <f>'初二'!A33</f>
        <v>王星星</v>
      </c>
      <c r="B58" s="24">
        <f>'初二'!B33</f>
        <v>0</v>
      </c>
      <c r="C58" s="24">
        <f>'初二'!C33</f>
        <v>0</v>
      </c>
      <c r="D58" s="24">
        <f>'初二'!D33</f>
        <v>0</v>
      </c>
      <c r="E58" s="24">
        <f>'初二'!E33</f>
        <v>25</v>
      </c>
      <c r="F58" s="24">
        <v>17</v>
      </c>
      <c r="G58" s="24">
        <f>'初二'!G33</f>
        <v>0</v>
      </c>
      <c r="H58" s="32">
        <f>'初二'!H33</f>
        <v>0</v>
      </c>
      <c r="I58" s="36">
        <f>'初二'!I33</f>
        <v>0</v>
      </c>
      <c r="J58" s="24">
        <f>'初二'!J33</f>
        <v>0</v>
      </c>
      <c r="K58" s="24">
        <f>'初二'!K33</f>
        <v>0</v>
      </c>
      <c r="L58" s="24">
        <f>'初二'!L33</f>
        <v>0</v>
      </c>
      <c r="M58" s="24">
        <v>15</v>
      </c>
      <c r="N58" s="24">
        <f>'初二'!N33</f>
        <v>26</v>
      </c>
      <c r="O58" s="32">
        <v>16</v>
      </c>
      <c r="P58" s="36">
        <f>'初二'!P33</f>
        <v>0</v>
      </c>
      <c r="Q58" s="24">
        <f>'初二'!Q33</f>
        <v>25</v>
      </c>
      <c r="R58" s="24">
        <f>'初二'!R33</f>
        <v>0</v>
      </c>
      <c r="S58" s="24">
        <f>'初二'!S33</f>
        <v>0</v>
      </c>
      <c r="T58" s="24" t="str">
        <f>'初二'!T33</f>
        <v>教</v>
      </c>
      <c r="U58" s="24" t="str">
        <f>'初二'!U33</f>
        <v>研</v>
      </c>
      <c r="V58" s="32">
        <v>17</v>
      </c>
      <c r="W58" s="36">
        <f>'初二'!W33</f>
        <v>0</v>
      </c>
      <c r="X58" s="24">
        <f>'初二'!X33</f>
        <v>0</v>
      </c>
      <c r="Y58" s="24">
        <f>'初二'!Y33</f>
        <v>0</v>
      </c>
      <c r="Z58" s="24">
        <v>17</v>
      </c>
      <c r="AA58" s="24">
        <v>15</v>
      </c>
      <c r="AB58" s="24">
        <f>'初二'!AB33</f>
        <v>26</v>
      </c>
      <c r="AC58" s="32">
        <v>16</v>
      </c>
      <c r="AD58" s="36">
        <f>'初二'!AD33</f>
        <v>0</v>
      </c>
      <c r="AE58" s="24">
        <f>'初二'!AE33</f>
        <v>0</v>
      </c>
      <c r="AF58" s="24">
        <f>'初二'!AF33</f>
        <v>0</v>
      </c>
      <c r="AG58" s="24">
        <f>'初二'!AG33</f>
        <v>0</v>
      </c>
      <c r="AH58" s="24">
        <v>16</v>
      </c>
      <c r="AI58" s="24">
        <v>15</v>
      </c>
      <c r="AJ58" s="32">
        <f>'初二'!AJ33</f>
        <v>0</v>
      </c>
    </row>
    <row r="59" spans="1:36" ht="14.25">
      <c r="A59" s="24" t="str">
        <f>'初二'!A34</f>
        <v>陈刚</v>
      </c>
      <c r="B59" s="24">
        <f>'初二'!B34</f>
        <v>0</v>
      </c>
      <c r="C59" s="24">
        <f>'初二'!C34</f>
        <v>0</v>
      </c>
      <c r="D59" s="24">
        <v>33</v>
      </c>
      <c r="E59" s="24">
        <f>'初二'!E34</f>
        <v>0</v>
      </c>
      <c r="F59" s="24">
        <f>'初二'!F34</f>
        <v>0</v>
      </c>
      <c r="G59" s="24">
        <v>34</v>
      </c>
      <c r="H59" s="24" t="str">
        <f>'初二'!H34</f>
        <v>教</v>
      </c>
      <c r="I59" s="24">
        <f>'初二'!I34</f>
        <v>0</v>
      </c>
      <c r="J59" s="24">
        <f>'初二'!J34</f>
        <v>0</v>
      </c>
      <c r="K59" s="24">
        <f>'初二'!K34</f>
        <v>0</v>
      </c>
      <c r="L59" s="24">
        <f>'初二'!L34</f>
        <v>22</v>
      </c>
      <c r="M59" s="24">
        <f>'初二'!M34</f>
        <v>0</v>
      </c>
      <c r="N59" s="24">
        <f>'初二'!N34</f>
        <v>23</v>
      </c>
      <c r="O59" s="24">
        <v>33</v>
      </c>
      <c r="P59" s="24">
        <f>'初二'!P34</f>
        <v>0</v>
      </c>
      <c r="Q59" s="24">
        <f>'初二'!Q34</f>
        <v>22</v>
      </c>
      <c r="R59" s="24">
        <f>'初二'!R34</f>
        <v>0</v>
      </c>
      <c r="S59" s="24">
        <f>'初二'!S34</f>
        <v>0</v>
      </c>
      <c r="T59" s="24">
        <f>'初二'!T34</f>
        <v>0</v>
      </c>
      <c r="U59" s="24">
        <v>34</v>
      </c>
      <c r="V59" s="24">
        <f>'初二'!V34</f>
        <v>0</v>
      </c>
      <c r="W59" s="24">
        <f>'初二'!W34</f>
        <v>0</v>
      </c>
      <c r="X59" s="24">
        <f>'初二'!X34</f>
        <v>0</v>
      </c>
      <c r="Y59" s="24">
        <f>'初二'!Y34</f>
        <v>22</v>
      </c>
      <c r="Z59" s="24">
        <f>'初二'!Z34</f>
        <v>0</v>
      </c>
      <c r="AA59" s="24">
        <v>33</v>
      </c>
      <c r="AB59" s="24">
        <f>'初二'!AB34</f>
        <v>0</v>
      </c>
      <c r="AC59" s="24">
        <f>'初二'!AC34</f>
        <v>23</v>
      </c>
      <c r="AD59" s="24">
        <f>'初二'!AD34</f>
        <v>0</v>
      </c>
      <c r="AE59" s="24">
        <f>'初二'!AE34</f>
        <v>0</v>
      </c>
      <c r="AF59" s="24">
        <f>'初二'!AF34</f>
        <v>0</v>
      </c>
      <c r="AG59" s="24">
        <f>'初二'!AG34</f>
        <v>0</v>
      </c>
      <c r="AH59" s="24">
        <f>'初二'!AH34</f>
        <v>23</v>
      </c>
      <c r="AI59" s="24">
        <v>34</v>
      </c>
      <c r="AJ59" s="24">
        <f>'初二'!AJ34</f>
        <v>0</v>
      </c>
    </row>
    <row r="60" spans="1:36" ht="14.25">
      <c r="A60" s="24" t="str">
        <f>'初二'!A35</f>
        <v>顾玉宇</v>
      </c>
      <c r="B60" s="24">
        <f>'初二'!B35</f>
        <v>0</v>
      </c>
      <c r="C60" s="24">
        <f>'初二'!C35</f>
        <v>0</v>
      </c>
      <c r="D60" s="24">
        <f>'初二'!D35</f>
        <v>0</v>
      </c>
      <c r="E60" s="24">
        <f>'初二'!E35</f>
        <v>0</v>
      </c>
      <c r="F60" s="24">
        <f>'初二'!F35</f>
        <v>21</v>
      </c>
      <c r="G60" s="24">
        <v>31</v>
      </c>
      <c r="H60" s="32" t="str">
        <f>'初二'!H35</f>
        <v>教</v>
      </c>
      <c r="I60" s="36">
        <f>'初二'!I35</f>
        <v>0</v>
      </c>
      <c r="J60" s="24">
        <f>'初二'!J35</f>
        <v>0</v>
      </c>
      <c r="K60" s="24">
        <f>'初二'!K35</f>
        <v>0</v>
      </c>
      <c r="L60" s="24">
        <f>'初二'!L35</f>
        <v>0</v>
      </c>
      <c r="M60" s="24">
        <f>'初二'!M35</f>
        <v>26</v>
      </c>
      <c r="N60" s="24">
        <v>32</v>
      </c>
      <c r="O60" s="32">
        <f>'初二'!O35</f>
        <v>0</v>
      </c>
      <c r="P60" s="36">
        <f>'初二'!P35</f>
        <v>0</v>
      </c>
      <c r="Q60" s="24">
        <f>'初二'!Q35</f>
        <v>0</v>
      </c>
      <c r="R60" s="24">
        <f>'初二'!R35</f>
        <v>0</v>
      </c>
      <c r="S60" s="24">
        <v>32</v>
      </c>
      <c r="T60" s="24">
        <f>'初二'!T35</f>
        <v>0</v>
      </c>
      <c r="U60" s="24">
        <f>'初二'!U35</f>
        <v>26</v>
      </c>
      <c r="V60" s="32">
        <v>31</v>
      </c>
      <c r="W60" s="36">
        <f>'初二'!W35</f>
        <v>0</v>
      </c>
      <c r="X60" s="24">
        <f>'初二'!X35</f>
        <v>0</v>
      </c>
      <c r="Y60" s="24">
        <f>'初二'!Y35</f>
        <v>0</v>
      </c>
      <c r="Z60" s="24">
        <f>'初二'!Z35</f>
        <v>0</v>
      </c>
      <c r="AA60" s="24">
        <f>'初二'!AA35</f>
        <v>0</v>
      </c>
      <c r="AB60" s="24">
        <f>'初二'!AB35</f>
        <v>21</v>
      </c>
      <c r="AC60" s="32">
        <f>'初二'!AC35</f>
        <v>26</v>
      </c>
      <c r="AD60" s="36">
        <f>'初二'!AD35</f>
        <v>0</v>
      </c>
      <c r="AE60" s="24">
        <f>'初二'!AE35</f>
        <v>0</v>
      </c>
      <c r="AF60" s="24">
        <f>'初二'!AF35</f>
        <v>0</v>
      </c>
      <c r="AG60" s="24">
        <f>'初二'!AG35</f>
        <v>21</v>
      </c>
      <c r="AH60" s="24">
        <f>'初二'!AH35</f>
        <v>0</v>
      </c>
      <c r="AI60" s="24">
        <v>32</v>
      </c>
      <c r="AJ60" s="32">
        <v>31</v>
      </c>
    </row>
    <row r="61" spans="1:36" ht="14.25">
      <c r="A61" s="24" t="str">
        <f>'初二'!A36</f>
        <v>侯学明</v>
      </c>
      <c r="B61" s="24">
        <f>'初二'!B36</f>
        <v>0</v>
      </c>
      <c r="C61" s="24">
        <f>'初二'!C36</f>
        <v>0</v>
      </c>
      <c r="D61" s="24">
        <f>'初二'!D36</f>
        <v>0</v>
      </c>
      <c r="E61" s="24">
        <v>36</v>
      </c>
      <c r="F61" s="24">
        <v>35</v>
      </c>
      <c r="G61" s="24">
        <f>'初二'!G36</f>
        <v>0</v>
      </c>
      <c r="H61" s="24" t="str">
        <f>'初二'!H36</f>
        <v>教</v>
      </c>
      <c r="I61" s="24">
        <f>'初二'!I36</f>
        <v>0</v>
      </c>
      <c r="J61" s="24">
        <f>'初二'!J36</f>
        <v>0</v>
      </c>
      <c r="K61" s="24">
        <f>'初二'!K36</f>
        <v>0</v>
      </c>
      <c r="L61" s="24">
        <f>'初二'!L36</f>
        <v>0</v>
      </c>
      <c r="M61" s="24">
        <f>'初二'!M36</f>
        <v>24</v>
      </c>
      <c r="N61" s="24">
        <f>'初二'!N36</f>
        <v>25</v>
      </c>
      <c r="O61" s="24">
        <f>'初二'!O36</f>
        <v>0</v>
      </c>
      <c r="P61" s="24">
        <f>'初二'!P36</f>
        <v>0</v>
      </c>
      <c r="Q61" s="24">
        <f>'初二'!Q36</f>
        <v>0</v>
      </c>
      <c r="R61" s="24">
        <f>'初二'!R36</f>
        <v>0</v>
      </c>
      <c r="S61" s="24">
        <f>'初二'!S36</f>
        <v>25</v>
      </c>
      <c r="T61" s="24">
        <v>35</v>
      </c>
      <c r="U61" s="24">
        <f>'初二'!U36</f>
        <v>0</v>
      </c>
      <c r="V61" s="24">
        <v>36</v>
      </c>
      <c r="W61" s="24">
        <f>'初二'!W36</f>
        <v>0</v>
      </c>
      <c r="X61" s="24">
        <f>'初二'!X36</f>
        <v>0</v>
      </c>
      <c r="Y61" s="24">
        <f>'初二'!Y36</f>
        <v>0</v>
      </c>
      <c r="Z61" s="24">
        <f>'初二'!Z36</f>
        <v>0</v>
      </c>
      <c r="AA61" s="24">
        <f>'初二'!AA36</f>
        <v>24</v>
      </c>
      <c r="AB61" s="24">
        <f>'初二'!AB36</f>
        <v>0</v>
      </c>
      <c r="AC61" s="24">
        <f>'初二'!AC36</f>
        <v>25</v>
      </c>
      <c r="AD61" s="24">
        <f>'初二'!AD36</f>
        <v>0</v>
      </c>
      <c r="AE61" s="24">
        <f>'初二'!AE36</f>
        <v>24</v>
      </c>
      <c r="AF61" s="24">
        <f>'初二'!AF36</f>
        <v>0</v>
      </c>
      <c r="AG61" s="24">
        <f>'初二'!AG36</f>
        <v>0</v>
      </c>
      <c r="AH61" s="24">
        <v>35</v>
      </c>
      <c r="AI61" s="24">
        <f>'初二'!AI36</f>
        <v>0</v>
      </c>
      <c r="AJ61" s="24">
        <v>36</v>
      </c>
    </row>
    <row r="62" spans="1:36" ht="14.25">
      <c r="A62" s="24" t="str">
        <f>'初二'!A37</f>
        <v>夏惠根</v>
      </c>
      <c r="B62" s="24">
        <f>'初二'!B37</f>
        <v>0</v>
      </c>
      <c r="C62" s="24">
        <f>'初二'!C37</f>
        <v>0</v>
      </c>
      <c r="D62" s="24">
        <f>'初二'!D37</f>
        <v>0</v>
      </c>
      <c r="E62" s="24">
        <f>'初二'!E37</f>
        <v>0</v>
      </c>
      <c r="F62" s="24">
        <f>'初二'!F37</f>
        <v>25</v>
      </c>
      <c r="G62" s="24">
        <v>15</v>
      </c>
      <c r="H62" s="32" t="str">
        <f>'初二'!H37</f>
        <v>教</v>
      </c>
      <c r="I62" s="36">
        <f>'初二'!I37</f>
        <v>0</v>
      </c>
      <c r="J62" s="24">
        <f>'初二'!J37</f>
        <v>0</v>
      </c>
      <c r="K62" s="24">
        <f>'初二'!K37</f>
        <v>0</v>
      </c>
      <c r="L62" s="24">
        <f>'初二'!L37</f>
        <v>0</v>
      </c>
      <c r="M62" s="24">
        <f>'初二'!M37</f>
        <v>23</v>
      </c>
      <c r="N62" s="24">
        <v>12</v>
      </c>
      <c r="O62" s="32">
        <v>11</v>
      </c>
      <c r="P62" s="36">
        <f>'初二'!P37</f>
        <v>0</v>
      </c>
      <c r="Q62" s="24">
        <f>'初二'!Q37</f>
        <v>0</v>
      </c>
      <c r="R62" s="24">
        <v>16</v>
      </c>
      <c r="S62" s="24">
        <f>'初二'!S37</f>
        <v>0</v>
      </c>
      <c r="T62" s="24">
        <f>'初二'!T37</f>
        <v>21</v>
      </c>
      <c r="U62" s="24">
        <v>13</v>
      </c>
      <c r="V62" s="32">
        <f>'初二'!V37</f>
        <v>24</v>
      </c>
      <c r="W62" s="36">
        <f>'初二'!W37</f>
        <v>0</v>
      </c>
      <c r="X62" s="24">
        <f>'初二'!X37</f>
        <v>0</v>
      </c>
      <c r="Y62" s="24">
        <f>'初二'!Y37</f>
        <v>0</v>
      </c>
      <c r="Z62" s="24">
        <f>'初二'!Z37</f>
        <v>0</v>
      </c>
      <c r="AA62" s="24">
        <v>14</v>
      </c>
      <c r="AB62" s="24">
        <v>17</v>
      </c>
      <c r="AC62" s="32">
        <f>'初二'!AC37</f>
        <v>22</v>
      </c>
      <c r="AD62" s="36">
        <f>'初二'!AD37</f>
        <v>0</v>
      </c>
      <c r="AE62" s="24">
        <f>'初二'!AE37</f>
        <v>0</v>
      </c>
      <c r="AF62" s="24">
        <f>'初二'!AF37</f>
        <v>0</v>
      </c>
      <c r="AG62" s="24">
        <f>'初二'!AG37</f>
        <v>0</v>
      </c>
      <c r="AH62" s="24">
        <f>'初二'!AH37</f>
        <v>26</v>
      </c>
      <c r="AI62" s="24">
        <f>'初二'!AI37</f>
        <v>0</v>
      </c>
      <c r="AJ62" s="32">
        <f>'初二'!AJ37</f>
        <v>0</v>
      </c>
    </row>
    <row r="63" spans="1:36" ht="14.25">
      <c r="A63" s="24" t="str">
        <f>'初二'!A38</f>
        <v>陆亚珍</v>
      </c>
      <c r="B63" s="24">
        <f>'初二'!B38</f>
        <v>0</v>
      </c>
      <c r="C63" s="24">
        <f>'初二'!C38</f>
        <v>0</v>
      </c>
      <c r="D63" s="24">
        <f>'初二'!D38</f>
        <v>0</v>
      </c>
      <c r="E63" s="24">
        <f>'初二'!E38</f>
        <v>0</v>
      </c>
      <c r="F63" s="24">
        <v>34</v>
      </c>
      <c r="G63" s="24">
        <f>'初二'!G38</f>
        <v>0</v>
      </c>
      <c r="H63" s="24" t="str">
        <f>'初二'!H38</f>
        <v>教</v>
      </c>
      <c r="I63" s="24">
        <f>'初二'!I38</f>
        <v>0</v>
      </c>
      <c r="J63" s="24">
        <f>'初二'!J38</f>
        <v>0</v>
      </c>
      <c r="K63" s="24">
        <f>'初二'!K38</f>
        <v>0</v>
      </c>
      <c r="L63" s="24">
        <f>'初二'!L38</f>
        <v>26</v>
      </c>
      <c r="M63" s="24">
        <f>'初二'!M38</f>
        <v>0</v>
      </c>
      <c r="N63" s="24">
        <v>35</v>
      </c>
      <c r="O63" s="24">
        <f>'初二'!O38</f>
        <v>24</v>
      </c>
      <c r="P63" s="24">
        <f>'初二'!P38</f>
        <v>0</v>
      </c>
      <c r="Q63" s="24">
        <f>'初二'!Q38</f>
        <v>0</v>
      </c>
      <c r="R63" s="24">
        <f>'初二'!R38</f>
        <v>0</v>
      </c>
      <c r="S63" s="24">
        <f>'初二'!S38</f>
        <v>0</v>
      </c>
      <c r="T63" s="24">
        <v>33</v>
      </c>
      <c r="U63" s="24">
        <f>'初二'!U38</f>
        <v>25</v>
      </c>
      <c r="V63" s="24">
        <f>'初二'!V38</f>
        <v>21</v>
      </c>
      <c r="W63" s="24">
        <f>'初二'!W38</f>
        <v>0</v>
      </c>
      <c r="X63" s="24">
        <v>36</v>
      </c>
      <c r="Y63" s="24">
        <f>'初二'!Y38</f>
        <v>0</v>
      </c>
      <c r="Z63" s="24">
        <f>'初二'!Z38</f>
        <v>0</v>
      </c>
      <c r="AA63" s="24">
        <v>32</v>
      </c>
      <c r="AB63" s="24">
        <f>'初二'!AB38</f>
        <v>0</v>
      </c>
      <c r="AC63" s="24">
        <v>31</v>
      </c>
      <c r="AD63" s="24">
        <f>'初二'!AD38</f>
        <v>0</v>
      </c>
      <c r="AE63" s="24">
        <f>'初二'!AE38</f>
        <v>0</v>
      </c>
      <c r="AF63" s="24">
        <f>'初二'!AF38</f>
        <v>0</v>
      </c>
      <c r="AG63" s="24">
        <f>'初二'!AG38</f>
        <v>0</v>
      </c>
      <c r="AH63" s="24">
        <f>'初二'!AH38</f>
        <v>22</v>
      </c>
      <c r="AI63" s="24">
        <f>'初二'!AI38</f>
        <v>0</v>
      </c>
      <c r="AJ63" s="24">
        <f>'初二'!AJ38</f>
        <v>23</v>
      </c>
    </row>
    <row r="64" spans="1:36" ht="14.25">
      <c r="A64" s="24" t="str">
        <f>'初二'!A39</f>
        <v>刘彩萍</v>
      </c>
      <c r="B64" s="24">
        <f>'初二'!B39</f>
        <v>0</v>
      </c>
      <c r="C64" s="24">
        <f>'初二'!C39</f>
        <v>0</v>
      </c>
      <c r="D64" s="24">
        <f>'初二'!D39</f>
        <v>0</v>
      </c>
      <c r="E64" s="24">
        <f>'初二'!E39</f>
        <v>21</v>
      </c>
      <c r="F64" s="24">
        <v>32</v>
      </c>
      <c r="G64" s="24">
        <f>'初二'!G39</f>
        <v>0</v>
      </c>
      <c r="H64" s="32" t="str">
        <f>'初二'!H39</f>
        <v>教</v>
      </c>
      <c r="I64" s="36">
        <f>'初二'!I39</f>
        <v>0</v>
      </c>
      <c r="J64" s="24">
        <v>36</v>
      </c>
      <c r="K64" s="24">
        <f>'初二'!K39</f>
        <v>0</v>
      </c>
      <c r="L64" s="24">
        <f>'初二'!L39</f>
        <v>0</v>
      </c>
      <c r="M64" s="24">
        <f>'初二'!M39</f>
        <v>22</v>
      </c>
      <c r="N64" s="24">
        <f>'初二'!N39</f>
        <v>0</v>
      </c>
      <c r="O64" s="32">
        <v>31</v>
      </c>
      <c r="P64" s="36">
        <f>'初二'!P39</f>
        <v>0</v>
      </c>
      <c r="Q64" s="24">
        <f>'初二'!Q39</f>
        <v>0</v>
      </c>
      <c r="R64" s="24">
        <f>'初二'!R39</f>
        <v>26</v>
      </c>
      <c r="S64" s="24">
        <f>'初二'!S39</f>
        <v>0</v>
      </c>
      <c r="T64" s="24">
        <f>'初二'!T39</f>
        <v>0</v>
      </c>
      <c r="U64" s="24">
        <v>33</v>
      </c>
      <c r="V64" s="32">
        <f>'初二'!V39</f>
        <v>0</v>
      </c>
      <c r="W64" s="36">
        <f>'初二'!W39</f>
        <v>0</v>
      </c>
      <c r="X64" s="24">
        <f>'初二'!X39</f>
        <v>0</v>
      </c>
      <c r="Y64" s="24">
        <f>'初二'!Y39</f>
        <v>0</v>
      </c>
      <c r="Z64" s="24">
        <f>'初二'!Z39</f>
        <v>0</v>
      </c>
      <c r="AA64" s="24">
        <v>11</v>
      </c>
      <c r="AB64" s="24">
        <v>35</v>
      </c>
      <c r="AC64" s="32">
        <f>'初二'!AC39</f>
        <v>24</v>
      </c>
      <c r="AD64" s="36">
        <f>'初二'!AD39</f>
        <v>0</v>
      </c>
      <c r="AE64" s="24">
        <f>'初二'!AE39</f>
        <v>0</v>
      </c>
      <c r="AF64" s="24">
        <f>'初二'!AF39</f>
        <v>0</v>
      </c>
      <c r="AG64" s="24">
        <f>'初二'!AG39</f>
        <v>23</v>
      </c>
      <c r="AH64" s="24">
        <f>'初二'!AH39</f>
        <v>0</v>
      </c>
      <c r="AI64" s="24">
        <f>'初二'!AI39</f>
        <v>25</v>
      </c>
      <c r="AJ64" s="32">
        <v>34</v>
      </c>
    </row>
    <row r="65" spans="1:36" ht="14.25">
      <c r="A65" s="24" t="str">
        <f>'初二'!A40</f>
        <v>朱惠良</v>
      </c>
      <c r="B65" s="24">
        <f>'初二'!B40</f>
        <v>0</v>
      </c>
      <c r="C65" s="24">
        <f>'初二'!C40</f>
        <v>0</v>
      </c>
      <c r="D65" s="24">
        <f>'初二'!D40</f>
        <v>0</v>
      </c>
      <c r="E65" s="24">
        <f>'初二'!E40</f>
        <v>0</v>
      </c>
      <c r="F65" s="24">
        <f>'初二'!F40</f>
        <v>22</v>
      </c>
      <c r="G65" s="24">
        <f>'初二'!G40</f>
        <v>0</v>
      </c>
      <c r="H65" s="32" t="str">
        <f>'初二'!H40</f>
        <v>教</v>
      </c>
      <c r="I65" s="36">
        <f>'初二'!I40</f>
        <v>0</v>
      </c>
      <c r="J65" s="24">
        <f>'初二'!J40</f>
        <v>0</v>
      </c>
      <c r="K65" s="24">
        <f>'初二'!K40</f>
        <v>0</v>
      </c>
      <c r="L65" s="24">
        <f>'初二'!L40</f>
        <v>0</v>
      </c>
      <c r="M65" s="24">
        <f>'初二'!M40</f>
        <v>0</v>
      </c>
      <c r="N65" s="24">
        <f>'初二'!N40</f>
        <v>0</v>
      </c>
      <c r="O65" s="32">
        <f>'初二'!O40</f>
        <v>26</v>
      </c>
      <c r="P65" s="36">
        <f>'初二'!P40</f>
        <v>0</v>
      </c>
      <c r="Q65" s="24">
        <f>'初二'!Q40</f>
        <v>0</v>
      </c>
      <c r="R65" s="24">
        <f>'初二'!R40</f>
        <v>0</v>
      </c>
      <c r="S65" s="24">
        <f>'初二'!S40</f>
        <v>0</v>
      </c>
      <c r="T65" s="24">
        <f>'初二'!T40</f>
        <v>24</v>
      </c>
      <c r="U65" s="24">
        <f>'初二'!U40</f>
        <v>23</v>
      </c>
      <c r="V65" s="32">
        <f>'初二'!V40</f>
        <v>0</v>
      </c>
      <c r="W65" s="36">
        <f>'初二'!W40</f>
        <v>0</v>
      </c>
      <c r="X65" s="24">
        <f>'初二'!X40</f>
        <v>0</v>
      </c>
      <c r="Y65" s="24">
        <f>'初二'!Y40</f>
        <v>0</v>
      </c>
      <c r="Z65" s="24">
        <f>'初二'!Z40</f>
        <v>0</v>
      </c>
      <c r="AA65" s="24">
        <f>'初二'!AA40</f>
        <v>21</v>
      </c>
      <c r="AB65" s="24">
        <f>'初二'!AB40</f>
        <v>0</v>
      </c>
      <c r="AC65" s="32">
        <f>'初二'!AC40</f>
        <v>0</v>
      </c>
      <c r="AD65" s="36">
        <f>'初二'!AD40</f>
        <v>0</v>
      </c>
      <c r="AE65" s="24">
        <f>'初二'!AE40</f>
        <v>0</v>
      </c>
      <c r="AF65" s="24">
        <f>'初二'!AF40</f>
        <v>0</v>
      </c>
      <c r="AG65" s="24">
        <f>'初二'!AG40</f>
        <v>0</v>
      </c>
      <c r="AH65" s="24">
        <f>'初二'!AH40</f>
        <v>25</v>
      </c>
      <c r="AI65" s="24">
        <f>'初二'!AI40</f>
        <v>0</v>
      </c>
      <c r="AJ65" s="32">
        <f>'初二'!AJ40</f>
        <v>0</v>
      </c>
    </row>
    <row r="66" spans="1:36" ht="14.25">
      <c r="A66" s="24" t="str">
        <f>'初三'!A10</f>
        <v>刘芳</v>
      </c>
      <c r="B66" s="24">
        <f>'初三'!B10</f>
        <v>0</v>
      </c>
      <c r="C66" s="24">
        <f>'初三'!C10</f>
        <v>0</v>
      </c>
      <c r="D66" s="24">
        <f>'初三'!D10</f>
        <v>36</v>
      </c>
      <c r="E66" s="24">
        <f>'初三'!E10</f>
        <v>32</v>
      </c>
      <c r="F66" s="24">
        <f>'初三'!F10</f>
        <v>0</v>
      </c>
      <c r="G66" s="24">
        <f>'初三'!G10</f>
        <v>36</v>
      </c>
      <c r="H66" s="32">
        <f>'初三'!H10</f>
        <v>0</v>
      </c>
      <c r="I66" s="36">
        <f>'初三'!I10</f>
        <v>0</v>
      </c>
      <c r="J66" s="24">
        <f>'初三'!J10</f>
        <v>0</v>
      </c>
      <c r="K66" s="24">
        <f>'初三'!K10</f>
        <v>32</v>
      </c>
      <c r="L66" s="24">
        <f>'初三'!L10</f>
        <v>36</v>
      </c>
      <c r="M66" s="24">
        <f>'初三'!M10</f>
        <v>0</v>
      </c>
      <c r="N66" s="24">
        <f>'初三'!N10</f>
        <v>0</v>
      </c>
      <c r="O66" s="32">
        <f>'初三'!O10</f>
        <v>0</v>
      </c>
      <c r="P66" s="36">
        <f>'初三'!P10</f>
        <v>0</v>
      </c>
      <c r="Q66" s="24">
        <f>'初三'!Q10</f>
        <v>0</v>
      </c>
      <c r="R66" s="24">
        <f>'初三'!R10</f>
        <v>36</v>
      </c>
      <c r="S66" s="24">
        <f>'初三'!S10</f>
        <v>0</v>
      </c>
      <c r="T66" s="24">
        <f>'初三'!T10</f>
        <v>32</v>
      </c>
      <c r="U66" s="24">
        <f>'初三'!U10</f>
        <v>0</v>
      </c>
      <c r="V66" s="32">
        <f>'初三'!V10</f>
        <v>32</v>
      </c>
      <c r="W66" s="36">
        <f>'初三'!W10</f>
        <v>32</v>
      </c>
      <c r="X66" s="24">
        <f>'初三'!X10</f>
        <v>0</v>
      </c>
      <c r="Y66" s="24">
        <f>'初三'!Y10</f>
        <v>36</v>
      </c>
      <c r="Z66" s="24">
        <f>'初三'!Z10</f>
        <v>0</v>
      </c>
      <c r="AA66" s="24" t="str">
        <f>'初三'!AA10</f>
        <v>教</v>
      </c>
      <c r="AB66" s="24" t="str">
        <f>'初三'!AB10</f>
        <v>研</v>
      </c>
      <c r="AC66" s="32">
        <f>'初三'!AC10</f>
        <v>0</v>
      </c>
      <c r="AD66" s="36">
        <f>'初三'!AD10</f>
        <v>36</v>
      </c>
      <c r="AE66" s="24">
        <f>'初三'!AE10</f>
        <v>0</v>
      </c>
      <c r="AF66" s="24">
        <f>'初三'!AF10</f>
        <v>32</v>
      </c>
      <c r="AG66" s="24">
        <f>'初三'!AG10</f>
        <v>0</v>
      </c>
      <c r="AH66" s="24">
        <f>'初三'!AH10</f>
        <v>0</v>
      </c>
      <c r="AI66" s="24">
        <f>'初三'!AI10</f>
        <v>0</v>
      </c>
      <c r="AJ66" s="32">
        <f>'初三'!AJ10</f>
        <v>0</v>
      </c>
    </row>
    <row r="67" spans="1:36" ht="14.25">
      <c r="A67" s="24" t="str">
        <f>'初三'!A11</f>
        <v>徐桑 </v>
      </c>
      <c r="B67" s="24">
        <f>'初三'!B11</f>
        <v>33</v>
      </c>
      <c r="C67" s="24">
        <f>'初三'!C11</f>
        <v>0</v>
      </c>
      <c r="D67" s="24">
        <f>'初三'!D11</f>
        <v>34</v>
      </c>
      <c r="E67" s="24">
        <f>'初三'!E11</f>
        <v>0</v>
      </c>
      <c r="F67" s="24">
        <f>'初三'!F11</f>
        <v>0</v>
      </c>
      <c r="G67" s="24">
        <f>'初三'!G11</f>
        <v>0</v>
      </c>
      <c r="H67" s="32">
        <f>'初三'!H11</f>
        <v>0</v>
      </c>
      <c r="I67" s="36">
        <f>'初三'!I11</f>
        <v>34</v>
      </c>
      <c r="J67" s="24">
        <f>'初三'!J11</f>
        <v>0</v>
      </c>
      <c r="K67" s="24">
        <f>'初三'!K11</f>
        <v>0</v>
      </c>
      <c r="L67" s="24">
        <f>'初三'!L11</f>
        <v>33</v>
      </c>
      <c r="M67" s="24">
        <f>'初三'!M11</f>
        <v>0</v>
      </c>
      <c r="N67" s="24">
        <f>'初三'!N11</f>
        <v>0</v>
      </c>
      <c r="O67" s="32">
        <f>'初三'!O11</f>
        <v>0</v>
      </c>
      <c r="P67" s="36">
        <f>'初三'!P11</f>
        <v>33</v>
      </c>
      <c r="Q67" s="24">
        <f>'初三'!Q11</f>
        <v>0</v>
      </c>
      <c r="R67" s="24">
        <f>'初三'!R11</f>
        <v>34</v>
      </c>
      <c r="S67" s="24">
        <f>'初三'!S11</f>
        <v>0</v>
      </c>
      <c r="T67" s="24">
        <f>'初三'!T11</f>
        <v>34</v>
      </c>
      <c r="U67" s="24">
        <f>'初三'!U11</f>
        <v>0</v>
      </c>
      <c r="V67" s="32">
        <f>'初三'!V11</f>
        <v>0</v>
      </c>
      <c r="W67" s="36">
        <f>'初三'!W11</f>
        <v>34</v>
      </c>
      <c r="X67" s="24">
        <f>'初三'!X11</f>
        <v>0</v>
      </c>
      <c r="Y67" s="24">
        <f>'初三'!Y11</f>
        <v>0</v>
      </c>
      <c r="Z67" s="24">
        <f>'初三'!Z11</f>
        <v>33</v>
      </c>
      <c r="AA67" s="24" t="str">
        <f>'初三'!AA11</f>
        <v>教</v>
      </c>
      <c r="AB67" s="24" t="str">
        <f>'初三'!AB11</f>
        <v>研</v>
      </c>
      <c r="AC67" s="32">
        <f>'初三'!AC11</f>
        <v>33</v>
      </c>
      <c r="AD67" s="36">
        <f>'初三'!AD11</f>
        <v>33</v>
      </c>
      <c r="AE67" s="24">
        <f>'初三'!AE11</f>
        <v>0</v>
      </c>
      <c r="AF67" s="24">
        <f>'初三'!AF11</f>
        <v>0</v>
      </c>
      <c r="AG67" s="24">
        <f>'初三'!AG11</f>
        <v>0</v>
      </c>
      <c r="AH67" s="24">
        <f>'初三'!AH11</f>
        <v>34</v>
      </c>
      <c r="AI67" s="24">
        <f>'初三'!AI11</f>
        <v>0</v>
      </c>
      <c r="AJ67" s="32">
        <f>'初三'!AJ11</f>
        <v>0</v>
      </c>
    </row>
    <row r="68" spans="1:36" ht="14.25">
      <c r="A68" s="24" t="str">
        <f>'初三'!A12</f>
        <v>杨继红</v>
      </c>
      <c r="B68" s="24">
        <f>'初三'!B12</f>
        <v>35</v>
      </c>
      <c r="C68" s="24">
        <f>'初三'!C12</f>
        <v>0</v>
      </c>
      <c r="D68" s="24">
        <f>'初三'!D12</f>
        <v>0</v>
      </c>
      <c r="E68" s="24">
        <f>'初三'!E12</f>
        <v>31</v>
      </c>
      <c r="F68" s="24">
        <f>'初三'!F12</f>
        <v>0</v>
      </c>
      <c r="G68" s="24">
        <f>'初三'!G12</f>
        <v>0</v>
      </c>
      <c r="H68" s="32">
        <f>'初三'!H12</f>
        <v>0</v>
      </c>
      <c r="I68" s="36">
        <f>'初三'!I12</f>
        <v>35</v>
      </c>
      <c r="J68" s="24">
        <f>'初三'!J12</f>
        <v>0</v>
      </c>
      <c r="K68" s="24">
        <f>'初三'!K12</f>
        <v>31</v>
      </c>
      <c r="L68" s="24">
        <f>'初三'!L12</f>
        <v>0</v>
      </c>
      <c r="M68" s="24">
        <f>'初三'!M12</f>
        <v>0</v>
      </c>
      <c r="N68" s="24">
        <f>'初三'!N12</f>
        <v>0</v>
      </c>
      <c r="O68" s="32">
        <f>'初三'!O12</f>
        <v>35</v>
      </c>
      <c r="P68" s="36">
        <f>'初三'!P12</f>
        <v>31</v>
      </c>
      <c r="Q68" s="24">
        <f>'初三'!Q12</f>
        <v>0</v>
      </c>
      <c r="R68" s="24">
        <f>'初三'!R12</f>
        <v>0</v>
      </c>
      <c r="S68" s="24">
        <f>'初三'!S12</f>
        <v>35</v>
      </c>
      <c r="T68" s="24">
        <f>'初三'!T12</f>
        <v>31</v>
      </c>
      <c r="U68" s="24">
        <f>'初三'!U12</f>
        <v>0</v>
      </c>
      <c r="V68" s="32">
        <f>'初三'!V12</f>
        <v>0</v>
      </c>
      <c r="W68" s="36">
        <f>'初三'!W12</f>
        <v>35</v>
      </c>
      <c r="X68" s="24">
        <f>'初三'!X12</f>
        <v>0</v>
      </c>
      <c r="Y68" s="24">
        <f>'初三'!Y12</f>
        <v>31</v>
      </c>
      <c r="Z68" s="24">
        <f>'初三'!Z12</f>
        <v>0</v>
      </c>
      <c r="AA68" s="24" t="str">
        <f>'初三'!AA12</f>
        <v>教</v>
      </c>
      <c r="AB68" s="24" t="str">
        <f>'初三'!AB12</f>
        <v>研</v>
      </c>
      <c r="AC68" s="32">
        <f>'初三'!AC12</f>
        <v>0</v>
      </c>
      <c r="AD68" s="36">
        <f>'初三'!AD12</f>
        <v>31</v>
      </c>
      <c r="AE68" s="24">
        <f>'初三'!AE12</f>
        <v>0</v>
      </c>
      <c r="AF68" s="24">
        <f>'初三'!AF12</f>
        <v>35</v>
      </c>
      <c r="AG68" s="24">
        <f>'初三'!AG12</f>
        <v>0</v>
      </c>
      <c r="AH68" s="24">
        <f>'初三'!AH12</f>
        <v>0</v>
      </c>
      <c r="AI68" s="24">
        <f>'初三'!AI12</f>
        <v>0</v>
      </c>
      <c r="AJ68" s="32">
        <f>'初三'!AJ12</f>
        <v>0</v>
      </c>
    </row>
    <row r="69" spans="1:36" ht="14.25">
      <c r="A69" s="24" t="str">
        <f>'初三'!A13</f>
        <v>龚飞</v>
      </c>
      <c r="B69" s="24">
        <f>'初三'!B13</f>
        <v>32</v>
      </c>
      <c r="C69" s="24">
        <f>'初三'!C13</f>
        <v>0</v>
      </c>
      <c r="D69" s="24">
        <f>'初三'!D13</f>
        <v>31</v>
      </c>
      <c r="E69" s="24">
        <f>'初三'!E13</f>
        <v>0</v>
      </c>
      <c r="F69" s="24">
        <f>'初三'!F13</f>
        <v>0</v>
      </c>
      <c r="G69" s="24">
        <f>'初三'!G13</f>
        <v>0</v>
      </c>
      <c r="H69" s="32">
        <f>'初三'!H13</f>
        <v>0</v>
      </c>
      <c r="I69" s="36">
        <f>'初三'!I13</f>
        <v>0</v>
      </c>
      <c r="J69" s="24">
        <f>'初三'!J13</f>
        <v>32</v>
      </c>
      <c r="K69" s="24">
        <f>'初三'!K13</f>
        <v>0</v>
      </c>
      <c r="L69" s="24">
        <f>'初三'!L13</f>
        <v>31</v>
      </c>
      <c r="M69" s="24">
        <f>'初三'!M13</f>
        <v>0</v>
      </c>
      <c r="N69" s="24">
        <f>'初三'!N13</f>
        <v>0</v>
      </c>
      <c r="O69" s="32">
        <f>'初三'!O13</f>
        <v>0</v>
      </c>
      <c r="P69" s="36">
        <f>'初三'!P13</f>
        <v>32</v>
      </c>
      <c r="Q69" s="24">
        <f>'初三'!Q13</f>
        <v>0</v>
      </c>
      <c r="R69" s="24">
        <f>'初三'!R13</f>
        <v>31</v>
      </c>
      <c r="S69" s="24">
        <f>'初三'!S13</f>
        <v>0</v>
      </c>
      <c r="T69" s="24" t="str">
        <f>'初三'!T13</f>
        <v>教</v>
      </c>
      <c r="U69" s="24" t="str">
        <f>'初三'!U13</f>
        <v>研</v>
      </c>
      <c r="V69" s="32">
        <f>'初三'!V13</f>
        <v>0</v>
      </c>
      <c r="W69" s="36">
        <f>'初三'!W13</f>
        <v>31</v>
      </c>
      <c r="X69" s="24">
        <f>'初三'!X13</f>
        <v>0</v>
      </c>
      <c r="Y69" s="24">
        <f>'初三'!Y13</f>
        <v>32</v>
      </c>
      <c r="Z69" s="24">
        <f>'初三'!Z13</f>
        <v>0</v>
      </c>
      <c r="AA69" s="24">
        <f>'初三'!AA13</f>
        <v>0</v>
      </c>
      <c r="AB69" s="24">
        <f>'初三'!AB13</f>
        <v>32</v>
      </c>
      <c r="AC69" s="32">
        <f>'初三'!AC13</f>
        <v>0</v>
      </c>
      <c r="AD69" s="36">
        <f>'初三'!AD13</f>
        <v>32</v>
      </c>
      <c r="AE69" s="24">
        <f>'初三'!AE13</f>
        <v>0</v>
      </c>
      <c r="AF69" s="24">
        <f>'初三'!AF13</f>
        <v>0</v>
      </c>
      <c r="AG69" s="24">
        <f>'初三'!AG13</f>
        <v>31</v>
      </c>
      <c r="AH69" s="24">
        <f>'初三'!AH13</f>
        <v>0</v>
      </c>
      <c r="AI69" s="24">
        <f>'初三'!AI13</f>
        <v>31</v>
      </c>
      <c r="AJ69" s="32">
        <f>'初三'!AJ13</f>
        <v>0</v>
      </c>
    </row>
    <row r="70" spans="1:36" ht="14.25">
      <c r="A70" s="24" t="str">
        <f>'初三'!A14</f>
        <v>孙诗一</v>
      </c>
      <c r="B70" s="24">
        <f>'初三'!B14</f>
        <v>34</v>
      </c>
      <c r="C70" s="24">
        <f>'初三'!C14</f>
        <v>0</v>
      </c>
      <c r="D70" s="24">
        <f>'初三'!D14</f>
        <v>0</v>
      </c>
      <c r="E70" s="24">
        <f>'初三'!E14</f>
        <v>33</v>
      </c>
      <c r="F70" s="24">
        <f>'初三'!F14</f>
        <v>0</v>
      </c>
      <c r="G70" s="24">
        <f>'初三'!G14</f>
        <v>0</v>
      </c>
      <c r="H70" s="32">
        <f>'初三'!H14</f>
        <v>0</v>
      </c>
      <c r="I70" s="36">
        <f>'初三'!I14</f>
        <v>33</v>
      </c>
      <c r="J70" s="24">
        <f>'初三'!J14</f>
        <v>0</v>
      </c>
      <c r="K70" s="24">
        <f>'初三'!K14</f>
        <v>34</v>
      </c>
      <c r="L70" s="24">
        <f>'初三'!L14</f>
        <v>0</v>
      </c>
      <c r="M70" s="24">
        <f>'初三'!M14</f>
        <v>0</v>
      </c>
      <c r="N70" s="24">
        <f>'初三'!N14</f>
        <v>33</v>
      </c>
      <c r="O70" s="32">
        <f>'初三'!O14</f>
        <v>0</v>
      </c>
      <c r="P70" s="36">
        <f>'初三'!P14</f>
        <v>34</v>
      </c>
      <c r="Q70" s="24">
        <f>'初三'!Q14</f>
        <v>0</v>
      </c>
      <c r="R70" s="24">
        <f>'初三'!R14</f>
        <v>33</v>
      </c>
      <c r="S70" s="24">
        <f>'初三'!S14</f>
        <v>0</v>
      </c>
      <c r="T70" s="24" t="str">
        <f>'初三'!T14</f>
        <v>教</v>
      </c>
      <c r="U70" s="24" t="str">
        <f>'初三'!U14</f>
        <v>研</v>
      </c>
      <c r="V70" s="32">
        <f>'初三'!V14</f>
        <v>34</v>
      </c>
      <c r="W70" s="36">
        <f>'初三'!W14</f>
        <v>33</v>
      </c>
      <c r="X70" s="24">
        <f>'初三'!X14</f>
        <v>0</v>
      </c>
      <c r="Y70" s="24">
        <f>'初三'!Y14</f>
        <v>34</v>
      </c>
      <c r="Z70" s="24">
        <f>'初三'!Z14</f>
        <v>0</v>
      </c>
      <c r="AA70" s="24">
        <f>'初三'!AA14</f>
        <v>0</v>
      </c>
      <c r="AB70" s="24">
        <f>'初三'!AB14</f>
        <v>0</v>
      </c>
      <c r="AC70" s="32">
        <f>'初三'!AC14</f>
        <v>0</v>
      </c>
      <c r="AD70" s="36">
        <f>'初三'!AD14</f>
        <v>0</v>
      </c>
      <c r="AE70" s="24">
        <f>'初三'!AE14</f>
        <v>0</v>
      </c>
      <c r="AF70" s="24">
        <f>'初三'!AF14</f>
        <v>34</v>
      </c>
      <c r="AG70" s="24">
        <f>'初三'!AG14</f>
        <v>33</v>
      </c>
      <c r="AH70" s="24">
        <f>'初三'!AH14</f>
        <v>0</v>
      </c>
      <c r="AI70" s="24">
        <f>'初三'!AI14</f>
        <v>0</v>
      </c>
      <c r="AJ70" s="32">
        <f>'初三'!AJ14</f>
        <v>0</v>
      </c>
    </row>
    <row r="71" spans="1:36" ht="14.25">
      <c r="A71" s="24" t="str">
        <f>'初三'!A15</f>
        <v>罗海涛</v>
      </c>
      <c r="B71" s="24">
        <f>'初三'!B15</f>
        <v>36</v>
      </c>
      <c r="C71" s="24">
        <f>'初三'!C15</f>
        <v>0</v>
      </c>
      <c r="D71" s="24">
        <f>'初三'!D15</f>
        <v>0</v>
      </c>
      <c r="E71" s="24">
        <f>'初三'!E15</f>
        <v>35</v>
      </c>
      <c r="F71" s="24">
        <f>'初三'!F15</f>
        <v>0</v>
      </c>
      <c r="G71" s="24">
        <f>'初三'!G15</f>
        <v>0</v>
      </c>
      <c r="H71" s="32">
        <f>'初三'!H15</f>
        <v>0</v>
      </c>
      <c r="I71" s="36">
        <f>'初三'!I15</f>
        <v>0</v>
      </c>
      <c r="J71" s="24">
        <f>'初三'!J15</f>
        <v>35</v>
      </c>
      <c r="K71" s="24">
        <f>'初三'!K15</f>
        <v>36</v>
      </c>
      <c r="L71" s="24">
        <f>'初三'!L15</f>
        <v>0</v>
      </c>
      <c r="M71" s="24">
        <f>'初三'!M15</f>
        <v>0</v>
      </c>
      <c r="N71" s="24">
        <f>'初三'!N15</f>
        <v>0</v>
      </c>
      <c r="O71" s="32">
        <f>'初三'!O15</f>
        <v>36</v>
      </c>
      <c r="P71" s="36">
        <f>'初三'!P15</f>
        <v>36</v>
      </c>
      <c r="Q71" s="24">
        <f>'初三'!Q15</f>
        <v>0</v>
      </c>
      <c r="R71" s="24">
        <f>'初三'!R15</f>
        <v>35</v>
      </c>
      <c r="S71" s="24">
        <f>'初三'!S15</f>
        <v>0</v>
      </c>
      <c r="T71" s="24" t="str">
        <f>'初三'!T15</f>
        <v>教</v>
      </c>
      <c r="U71" s="24" t="str">
        <f>'初三'!U15</f>
        <v>研</v>
      </c>
      <c r="V71" s="32">
        <f>'初三'!V15</f>
        <v>0</v>
      </c>
      <c r="W71" s="36">
        <f>'初三'!W15</f>
        <v>0</v>
      </c>
      <c r="X71" s="24">
        <f>'初三'!X15</f>
        <v>35</v>
      </c>
      <c r="Y71" s="24">
        <f>'初三'!Y15</f>
        <v>0</v>
      </c>
      <c r="Z71" s="24">
        <f>'初三'!Z15</f>
        <v>36</v>
      </c>
      <c r="AA71" s="24">
        <f>'初三'!AA15</f>
        <v>0</v>
      </c>
      <c r="AB71" s="24">
        <f>'初三'!AB15</f>
        <v>0</v>
      </c>
      <c r="AC71" s="32">
        <f>'初三'!AC15</f>
        <v>0</v>
      </c>
      <c r="AD71" s="36">
        <f>'初三'!AD15</f>
        <v>35</v>
      </c>
      <c r="AE71" s="24">
        <f>'初三'!AE15</f>
        <v>0</v>
      </c>
      <c r="AF71" s="24">
        <f>'初三'!AF15</f>
        <v>36</v>
      </c>
      <c r="AG71" s="24">
        <f>'初三'!AG15</f>
        <v>0</v>
      </c>
      <c r="AH71" s="24">
        <f>'初三'!AH15</f>
        <v>0</v>
      </c>
      <c r="AI71" s="24">
        <f>'初三'!AI15</f>
        <v>0</v>
      </c>
      <c r="AJ71" s="32">
        <f>'初三'!AJ15</f>
        <v>35</v>
      </c>
    </row>
    <row r="72" spans="1:36" ht="14.25">
      <c r="A72" s="24" t="str">
        <f>'初三'!A16</f>
        <v>吴悦</v>
      </c>
      <c r="B72" s="24">
        <f>'初三'!B16</f>
        <v>31</v>
      </c>
      <c r="C72" s="24">
        <f>'初三'!C16</f>
        <v>34</v>
      </c>
      <c r="D72" s="24">
        <f>'初三'!D16</f>
        <v>0</v>
      </c>
      <c r="E72" s="24">
        <f>'初三'!E16</f>
        <v>0</v>
      </c>
      <c r="F72" s="24">
        <f>'初三'!F16</f>
        <v>0</v>
      </c>
      <c r="G72" s="24">
        <f>'初三'!G16</f>
        <v>0</v>
      </c>
      <c r="H72" s="32">
        <f>'初三'!H16</f>
        <v>0</v>
      </c>
      <c r="I72" s="36">
        <f>'初三'!I16</f>
        <v>31</v>
      </c>
      <c r="J72" s="24">
        <f>'初三'!J16</f>
        <v>34</v>
      </c>
      <c r="K72" s="24">
        <f>'初三'!K16</f>
        <v>0</v>
      </c>
      <c r="L72" s="24">
        <f>'初三'!L16</f>
        <v>0</v>
      </c>
      <c r="M72" s="24" t="str">
        <f>'初三'!M16</f>
        <v>教</v>
      </c>
      <c r="N72" s="24" t="str">
        <f>'初三'!N16</f>
        <v>研</v>
      </c>
      <c r="O72" s="32">
        <f>'初三'!O16</f>
        <v>0</v>
      </c>
      <c r="P72" s="36">
        <f>'初三'!P16</f>
        <v>0</v>
      </c>
      <c r="Q72" s="24">
        <f>'初三'!Q16</f>
        <v>31</v>
      </c>
      <c r="R72" s="24">
        <f>'初三'!R16</f>
        <v>0</v>
      </c>
      <c r="S72" s="24">
        <f>'初三'!S16</f>
        <v>34</v>
      </c>
      <c r="T72" s="24">
        <f>'初三'!T16</f>
        <v>0</v>
      </c>
      <c r="U72" s="24">
        <f>'初三'!U16</f>
        <v>0</v>
      </c>
      <c r="V72" s="32">
        <f>'初三'!V16</f>
        <v>0</v>
      </c>
      <c r="W72" s="36">
        <f>'初三'!W16</f>
        <v>0</v>
      </c>
      <c r="X72" s="24">
        <f>'初三'!X16</f>
        <v>0</v>
      </c>
      <c r="Y72" s="24">
        <f>'初三'!Y16</f>
        <v>0</v>
      </c>
      <c r="Z72" s="24">
        <f>'初三'!Z16</f>
        <v>31</v>
      </c>
      <c r="AA72" s="24">
        <f>'初三'!AA16</f>
        <v>0</v>
      </c>
      <c r="AB72" s="24">
        <f>'初三'!AB16</f>
        <v>0</v>
      </c>
      <c r="AC72" s="32">
        <f>'初三'!AC16</f>
        <v>34</v>
      </c>
      <c r="AD72" s="36">
        <f>'初三'!AD16</f>
        <v>34</v>
      </c>
      <c r="AE72" s="24">
        <f>'初三'!AE16</f>
        <v>31</v>
      </c>
      <c r="AF72" s="24">
        <f>'初三'!AF16</f>
        <v>0</v>
      </c>
      <c r="AG72" s="24">
        <f>'初三'!AG16</f>
        <v>0</v>
      </c>
      <c r="AH72" s="24">
        <f>'初三'!AH16</f>
        <v>0</v>
      </c>
      <c r="AI72" s="24">
        <f>'初三'!AI16</f>
        <v>0</v>
      </c>
      <c r="AJ72" s="32">
        <f>'初三'!AJ16</f>
        <v>0</v>
      </c>
    </row>
    <row r="73" spans="1:36" ht="14.25">
      <c r="A73" s="24" t="str">
        <f>'初三'!A17</f>
        <v>徐延芳</v>
      </c>
      <c r="B73" s="24">
        <f>'初三'!B17</f>
        <v>0</v>
      </c>
      <c r="C73" s="24">
        <f>'初三'!C17</f>
        <v>33</v>
      </c>
      <c r="D73" s="24">
        <f>'初三'!D17</f>
        <v>32</v>
      </c>
      <c r="E73" s="24">
        <f>'初三'!E17</f>
        <v>0</v>
      </c>
      <c r="F73" s="24">
        <f>'初三'!F17</f>
        <v>0</v>
      </c>
      <c r="G73" s="24">
        <f>'初三'!G17</f>
        <v>0</v>
      </c>
      <c r="H73" s="32">
        <f>'初三'!H17</f>
        <v>0</v>
      </c>
      <c r="I73" s="36">
        <f>'初三'!I17</f>
        <v>0</v>
      </c>
      <c r="J73" s="24">
        <f>'初三'!J17</f>
        <v>33</v>
      </c>
      <c r="K73" s="24">
        <f>'初三'!K17</f>
        <v>0</v>
      </c>
      <c r="L73" s="24">
        <f>'初三'!L17</f>
        <v>32</v>
      </c>
      <c r="M73" s="24" t="str">
        <f>'初三'!M17</f>
        <v>教</v>
      </c>
      <c r="N73" s="24" t="str">
        <f>'初三'!N17</f>
        <v>研</v>
      </c>
      <c r="O73" s="32">
        <f>'初三'!O17</f>
        <v>0</v>
      </c>
      <c r="P73" s="36">
        <f>'初三'!P17</f>
        <v>0</v>
      </c>
      <c r="Q73" s="24">
        <f>'初三'!Q17</f>
        <v>33</v>
      </c>
      <c r="R73" s="24">
        <f>'初三'!R17</f>
        <v>0</v>
      </c>
      <c r="S73" s="24">
        <f>'初三'!S17</f>
        <v>0</v>
      </c>
      <c r="T73" s="24">
        <f>'初三'!T17</f>
        <v>0</v>
      </c>
      <c r="U73" s="24">
        <f>'初三'!U17</f>
        <v>32</v>
      </c>
      <c r="V73" s="32">
        <f>'初三'!V17</f>
        <v>0</v>
      </c>
      <c r="W73" s="36">
        <f>'初三'!W17</f>
        <v>0</v>
      </c>
      <c r="X73" s="24">
        <f>'初三'!X17</f>
        <v>32</v>
      </c>
      <c r="Y73" s="24">
        <f>'初三'!Y17</f>
        <v>0</v>
      </c>
      <c r="Z73" s="24">
        <f>'初三'!Z17</f>
        <v>0</v>
      </c>
      <c r="AA73" s="24">
        <f>'初三'!AA17</f>
        <v>0</v>
      </c>
      <c r="AB73" s="24">
        <f>'初三'!AB17</f>
        <v>33</v>
      </c>
      <c r="AC73" s="32">
        <f>'初三'!AC17</f>
        <v>0</v>
      </c>
      <c r="AD73" s="36">
        <f>'初三'!AD17</f>
        <v>0</v>
      </c>
      <c r="AE73" s="24">
        <f>'初三'!AE17</f>
        <v>33</v>
      </c>
      <c r="AF73" s="24">
        <f>'初三'!AF17</f>
        <v>0</v>
      </c>
      <c r="AG73" s="24">
        <f>'初三'!AG17</f>
        <v>32</v>
      </c>
      <c r="AH73" s="24">
        <f>'初三'!AH17</f>
        <v>0</v>
      </c>
      <c r="AI73" s="24">
        <f>'初三'!AI17</f>
        <v>0</v>
      </c>
      <c r="AJ73" s="32">
        <f>'初三'!AJ17</f>
        <v>0</v>
      </c>
    </row>
    <row r="74" spans="1:36" ht="14.25">
      <c r="A74" s="24" t="str">
        <f>'初三'!A18</f>
        <v>郑昕玥</v>
      </c>
      <c r="B74" s="24">
        <f>'初三'!B18</f>
        <v>0</v>
      </c>
      <c r="C74" s="24">
        <f>'初三'!C18</f>
        <v>36</v>
      </c>
      <c r="D74" s="24">
        <f>'初三'!D18</f>
        <v>35</v>
      </c>
      <c r="E74" s="24">
        <f>'初三'!E18</f>
        <v>0</v>
      </c>
      <c r="F74" s="24">
        <f>'初三'!F18</f>
        <v>0</v>
      </c>
      <c r="G74" s="24">
        <f>'初三'!G18</f>
        <v>0</v>
      </c>
      <c r="H74" s="32">
        <f>'初三'!H18</f>
        <v>0</v>
      </c>
      <c r="I74" s="36">
        <f>'初三'!I18</f>
        <v>36</v>
      </c>
      <c r="J74" s="24">
        <f>'初三'!J18</f>
        <v>0</v>
      </c>
      <c r="K74" s="24">
        <f>'初三'!K18</f>
        <v>0</v>
      </c>
      <c r="L74" s="24">
        <f>'初三'!L18</f>
        <v>35</v>
      </c>
      <c r="M74" s="24" t="str">
        <f>'初三'!M18</f>
        <v>教</v>
      </c>
      <c r="N74" s="24" t="str">
        <f>'初三'!N18</f>
        <v>研</v>
      </c>
      <c r="O74" s="32">
        <f>'初三'!O18</f>
        <v>0</v>
      </c>
      <c r="P74" s="36">
        <f>'初三'!P18</f>
        <v>35</v>
      </c>
      <c r="Q74" s="24">
        <f>'初三'!Q18</f>
        <v>0</v>
      </c>
      <c r="R74" s="24">
        <f>'初三'!R18</f>
        <v>0</v>
      </c>
      <c r="S74" s="24">
        <f>'初三'!S18</f>
        <v>0</v>
      </c>
      <c r="T74" s="24">
        <f>'初三'!T18</f>
        <v>0</v>
      </c>
      <c r="U74" s="24">
        <f>'初三'!U18</f>
        <v>36</v>
      </c>
      <c r="V74" s="32">
        <f>'初三'!V18</f>
        <v>0</v>
      </c>
      <c r="W74" s="36">
        <f>'初三'!W18</f>
        <v>36</v>
      </c>
      <c r="X74" s="24">
        <f>'初三'!X18</f>
        <v>0</v>
      </c>
      <c r="Y74" s="24">
        <f>'初三'!Y18</f>
        <v>35</v>
      </c>
      <c r="Z74" s="24">
        <f>'初三'!Z18</f>
        <v>0</v>
      </c>
      <c r="AA74" s="24">
        <f>'初三'!AA18</f>
        <v>0</v>
      </c>
      <c r="AB74" s="24">
        <f>'初三'!AB18</f>
        <v>0</v>
      </c>
      <c r="AC74" s="32">
        <f>'初三'!AC18</f>
        <v>0</v>
      </c>
      <c r="AD74" s="36">
        <f>'初三'!AD18</f>
        <v>0</v>
      </c>
      <c r="AE74" s="24">
        <f>'初三'!AE18</f>
        <v>0</v>
      </c>
      <c r="AF74" s="24">
        <f>'初三'!AF18</f>
        <v>0</v>
      </c>
      <c r="AG74" s="24">
        <f>'初三'!AG18</f>
        <v>36</v>
      </c>
      <c r="AH74" s="24">
        <f>'初三'!AH18</f>
        <v>0</v>
      </c>
      <c r="AI74" s="24">
        <f>'初三'!AI18</f>
        <v>35</v>
      </c>
      <c r="AJ74" s="32">
        <f>'初三'!AJ18</f>
        <v>0</v>
      </c>
    </row>
    <row r="75" spans="1:36" ht="14.25">
      <c r="A75" s="24" t="str">
        <f>'初三'!A19</f>
        <v>冯维敏</v>
      </c>
      <c r="B75" s="24">
        <f>'初三'!B19</f>
        <v>0</v>
      </c>
      <c r="C75" s="24">
        <f>'初三'!C19</f>
        <v>35</v>
      </c>
      <c r="D75" s="24">
        <f>'初三'!D19</f>
        <v>0</v>
      </c>
      <c r="E75" s="24">
        <f>'初三'!E19</f>
        <v>0</v>
      </c>
      <c r="F75" s="24">
        <f>'初三'!F19</f>
        <v>31</v>
      </c>
      <c r="G75" s="24">
        <f>'初三'!G19</f>
        <v>0</v>
      </c>
      <c r="H75" s="32">
        <f>'初三'!H19</f>
        <v>0</v>
      </c>
      <c r="I75" s="36">
        <f>'初三'!I19</f>
        <v>0</v>
      </c>
      <c r="J75" s="24">
        <f>'初三'!J19</f>
        <v>31</v>
      </c>
      <c r="K75" s="24">
        <f>'初三'!K19</f>
        <v>0</v>
      </c>
      <c r="L75" s="24">
        <f>'初三'!L19</f>
        <v>0</v>
      </c>
      <c r="M75" s="24">
        <f>'初三'!M19</f>
        <v>0</v>
      </c>
      <c r="N75" s="24">
        <f>'初三'!N19</f>
        <v>36</v>
      </c>
      <c r="O75" s="32">
        <f>'初三'!O19</f>
        <v>0</v>
      </c>
      <c r="P75" s="36">
        <f>'初三'!P19</f>
        <v>0</v>
      </c>
      <c r="Q75" s="24">
        <f>'初三'!Q19</f>
        <v>35</v>
      </c>
      <c r="R75" s="24">
        <f>'初三'!R19</f>
        <v>0</v>
      </c>
      <c r="S75" s="24">
        <f>'初三'!S19</f>
        <v>36</v>
      </c>
      <c r="T75" s="24" t="str">
        <f>'初三'!T19</f>
        <v>教</v>
      </c>
      <c r="U75" s="24" t="str">
        <f>'初三'!U19</f>
        <v>研</v>
      </c>
      <c r="V75" s="32">
        <f>'初三'!V19</f>
        <v>0</v>
      </c>
      <c r="W75" s="36">
        <f>'初三'!W19</f>
        <v>0</v>
      </c>
      <c r="X75" s="24">
        <f>'初三'!X19</f>
        <v>0</v>
      </c>
      <c r="Y75" s="24">
        <f>'初三'!Y19</f>
        <v>0</v>
      </c>
      <c r="Z75" s="24">
        <f>'初三'!Z19</f>
        <v>35</v>
      </c>
      <c r="AA75" s="24">
        <f>'初三'!AA19</f>
        <v>0</v>
      </c>
      <c r="AB75" s="24">
        <f>'初三'!AB19</f>
        <v>31</v>
      </c>
      <c r="AC75" s="32">
        <f>'初三'!AC19</f>
        <v>36</v>
      </c>
      <c r="AD75" s="36">
        <f>'初三'!AD19</f>
        <v>0</v>
      </c>
      <c r="AE75" s="24">
        <f>'初三'!AE19</f>
        <v>35</v>
      </c>
      <c r="AF75" s="24">
        <f>'初三'!AF19</f>
        <v>0</v>
      </c>
      <c r="AG75" s="24">
        <f>'初三'!AG19</f>
        <v>0</v>
      </c>
      <c r="AH75" s="24">
        <f>'初三'!AH19</f>
        <v>31</v>
      </c>
      <c r="AI75" s="24">
        <f>'初三'!AI19</f>
        <v>36</v>
      </c>
      <c r="AJ75" s="32">
        <f>'初三'!AJ19</f>
        <v>0</v>
      </c>
    </row>
    <row r="76" spans="1:36" ht="14.25">
      <c r="A76" s="24" t="str">
        <f>'初三'!A20</f>
        <v>叶建元</v>
      </c>
      <c r="B76" s="24">
        <f>'初三'!B20</f>
        <v>0</v>
      </c>
      <c r="C76" s="24">
        <f>'初三'!C20</f>
        <v>0</v>
      </c>
      <c r="D76" s="24">
        <f>'初三'!D20</f>
        <v>0</v>
      </c>
      <c r="E76" s="24">
        <f>'初三'!E20</f>
        <v>0</v>
      </c>
      <c r="F76" s="24">
        <f>'初三'!F20</f>
        <v>0</v>
      </c>
      <c r="G76" s="24">
        <f>'初三'!G20</f>
        <v>32</v>
      </c>
      <c r="H76" s="32">
        <f>'初三'!H20</f>
        <v>0</v>
      </c>
      <c r="I76" s="36">
        <f>'初三'!I20</f>
        <v>0</v>
      </c>
      <c r="J76" s="24">
        <f>'初三'!J20</f>
        <v>0</v>
      </c>
      <c r="K76" s="24">
        <f>'初三'!K20</f>
        <v>0</v>
      </c>
      <c r="L76" s="24">
        <f>'初三'!L20</f>
        <v>0</v>
      </c>
      <c r="M76" s="24">
        <f>'初三'!M20</f>
        <v>33</v>
      </c>
      <c r="N76" s="24">
        <f>'初三'!N20</f>
        <v>0</v>
      </c>
      <c r="O76" s="32">
        <f>'初三'!O20</f>
        <v>0</v>
      </c>
      <c r="P76" s="36">
        <f>'初三'!P20</f>
        <v>0</v>
      </c>
      <c r="Q76" s="24">
        <f>'初三'!Q20</f>
        <v>32</v>
      </c>
      <c r="R76" s="24">
        <f>'初三'!R20</f>
        <v>0</v>
      </c>
      <c r="S76" s="24">
        <f>'初三'!S20</f>
        <v>33</v>
      </c>
      <c r="T76" s="24" t="str">
        <f>'初三'!T20</f>
        <v>教</v>
      </c>
      <c r="U76" s="24" t="str">
        <f>'初三'!U20</f>
        <v>研</v>
      </c>
      <c r="V76" s="32">
        <f>'初三'!V20</f>
        <v>0</v>
      </c>
      <c r="W76" s="36">
        <f>'初三'!W20</f>
        <v>0</v>
      </c>
      <c r="X76" s="24">
        <f>'初三'!X20</f>
        <v>33</v>
      </c>
      <c r="Y76" s="24">
        <f>'初三'!Y20</f>
        <v>0</v>
      </c>
      <c r="Z76" s="24">
        <f>'初三'!Z20</f>
        <v>32</v>
      </c>
      <c r="AA76" s="24">
        <f>'初三'!AA20</f>
        <v>0</v>
      </c>
      <c r="AB76" s="24">
        <f>'初三'!AB20</f>
        <v>0</v>
      </c>
      <c r="AC76" s="32">
        <f>'初三'!AC20</f>
        <v>0</v>
      </c>
      <c r="AD76" s="36">
        <f>'初三'!AD20</f>
        <v>0</v>
      </c>
      <c r="AE76" s="24">
        <f>'初三'!AE20</f>
        <v>0</v>
      </c>
      <c r="AF76" s="24">
        <f>'初三'!AF20</f>
        <v>0</v>
      </c>
      <c r="AG76" s="24">
        <f>'初三'!AG20</f>
        <v>0</v>
      </c>
      <c r="AH76" s="24">
        <f>'初三'!AH20</f>
        <v>32</v>
      </c>
      <c r="AI76" s="24">
        <f>'初三'!AI20</f>
        <v>33</v>
      </c>
      <c r="AJ76" s="32">
        <f>'初三'!AJ20</f>
        <v>0</v>
      </c>
    </row>
    <row r="77" spans="1:36" ht="14.25">
      <c r="A77" s="24" t="str">
        <f>'初三'!A21</f>
        <v>王伟杰</v>
      </c>
      <c r="B77" s="24">
        <f>'初三'!B21</f>
        <v>0</v>
      </c>
      <c r="C77" s="24">
        <f>'初三'!C21</f>
        <v>0</v>
      </c>
      <c r="D77" s="24">
        <f>'初三'!D21</f>
        <v>0</v>
      </c>
      <c r="E77" s="24">
        <f>'初三'!E21</f>
        <v>0</v>
      </c>
      <c r="F77" s="24">
        <v>26</v>
      </c>
      <c r="G77" s="24">
        <f>'初三'!G21</f>
        <v>0</v>
      </c>
      <c r="H77" s="32">
        <f>'初三'!H21</f>
        <v>0</v>
      </c>
      <c r="I77" s="36">
        <f>'初三'!I21</f>
        <v>0</v>
      </c>
      <c r="J77" s="24">
        <f>'初三'!J21</f>
        <v>0</v>
      </c>
      <c r="K77" s="24">
        <f>'初三'!K21</f>
        <v>0</v>
      </c>
      <c r="L77" s="24">
        <v>34</v>
      </c>
      <c r="M77" s="24">
        <f>'初三'!M21</f>
        <v>0</v>
      </c>
      <c r="N77" s="24">
        <f>'初三'!N21</f>
        <v>0</v>
      </c>
      <c r="O77" s="32">
        <f>'初三'!O21</f>
        <v>0</v>
      </c>
      <c r="P77" s="36">
        <f>'初三'!P21</f>
        <v>0</v>
      </c>
      <c r="Q77" s="24">
        <f>'初三'!Q21</f>
        <v>34</v>
      </c>
      <c r="R77" s="24">
        <f>'初三'!R21</f>
        <v>0</v>
      </c>
      <c r="S77" s="24">
        <f>'初三'!S21</f>
        <v>0</v>
      </c>
      <c r="T77" s="24" t="str">
        <f>'初三'!T21</f>
        <v>教</v>
      </c>
      <c r="U77" s="24" t="str">
        <f>'初三'!U21</f>
        <v>研</v>
      </c>
      <c r="V77" s="32">
        <f>'初三'!V21</f>
        <v>0</v>
      </c>
      <c r="W77" s="36">
        <f>'初三'!W21</f>
        <v>0</v>
      </c>
      <c r="X77" s="24">
        <f>'初三'!X21</f>
        <v>0</v>
      </c>
      <c r="Y77" s="24">
        <f>'初三'!Y21</f>
        <v>0</v>
      </c>
      <c r="Z77" s="24">
        <v>26</v>
      </c>
      <c r="AA77" s="24">
        <f>'初三'!AA21</f>
        <v>34</v>
      </c>
      <c r="AB77" s="24">
        <f>'初三'!AB21</f>
        <v>0</v>
      </c>
      <c r="AC77" s="32">
        <f>'初三'!AC21</f>
        <v>0</v>
      </c>
      <c r="AD77" s="36">
        <f>'初三'!AD21</f>
        <v>0</v>
      </c>
      <c r="AE77" s="24">
        <f>'初三'!AE21</f>
        <v>34</v>
      </c>
      <c r="AF77" s="24">
        <f>'初三'!AF21</f>
        <v>0</v>
      </c>
      <c r="AG77" s="24">
        <f>'初三'!AG21</f>
        <v>0</v>
      </c>
      <c r="AH77" s="24">
        <f>'初三'!AH21</f>
        <v>0</v>
      </c>
      <c r="AI77" s="24">
        <f>'初三'!AI21</f>
        <v>0</v>
      </c>
      <c r="AJ77" s="32">
        <v>26</v>
      </c>
    </row>
    <row r="78" spans="1:36" ht="14.25">
      <c r="A78" s="24" t="str">
        <f>'初三'!A22</f>
        <v>徐雪兴</v>
      </c>
      <c r="B78" s="24">
        <f>'初三'!B22</f>
        <v>0</v>
      </c>
      <c r="C78" s="24">
        <f>'初三'!C22</f>
        <v>32</v>
      </c>
      <c r="D78" s="24">
        <f>'初三'!D22</f>
        <v>0</v>
      </c>
      <c r="E78" s="24">
        <f>'初三'!E22</f>
        <v>0</v>
      </c>
      <c r="F78" s="24">
        <f>'初三'!F22</f>
        <v>0</v>
      </c>
      <c r="G78" s="24">
        <f>'初三'!G22</f>
        <v>0</v>
      </c>
      <c r="H78" s="32">
        <f>'初三'!H22</f>
        <v>0</v>
      </c>
      <c r="I78" s="36">
        <f>'初三'!I22</f>
        <v>0</v>
      </c>
      <c r="J78" s="24">
        <f>'初三'!J22</f>
        <v>0</v>
      </c>
      <c r="K78" s="24">
        <f>'初三'!K22</f>
        <v>0</v>
      </c>
      <c r="L78" s="24">
        <f>'初三'!L22</f>
        <v>0</v>
      </c>
      <c r="M78" s="24">
        <f>'初三'!M22</f>
        <v>32</v>
      </c>
      <c r="N78" s="24">
        <f>'初三'!N22</f>
        <v>31</v>
      </c>
      <c r="O78" s="32">
        <f>'初三'!O22</f>
        <v>0</v>
      </c>
      <c r="P78" s="36">
        <f>'初三'!P22</f>
        <v>0</v>
      </c>
      <c r="Q78" s="24">
        <f>'初三'!Q22</f>
        <v>0</v>
      </c>
      <c r="R78" s="24">
        <f>'初三'!R22</f>
        <v>32</v>
      </c>
      <c r="S78" s="24">
        <f>'初三'!S22</f>
        <v>31</v>
      </c>
      <c r="T78" s="24" t="str">
        <f>'初三'!T22</f>
        <v>教</v>
      </c>
      <c r="U78" s="24" t="str">
        <f>'初三'!U22</f>
        <v>研</v>
      </c>
      <c r="V78" s="32">
        <f>'初三'!V22</f>
        <v>0</v>
      </c>
      <c r="W78" s="36">
        <f>'初三'!W22</f>
        <v>0</v>
      </c>
      <c r="X78" s="24">
        <f>'初三'!X22</f>
        <v>0</v>
      </c>
      <c r="Y78" s="24">
        <f>'初三'!Y22</f>
        <v>0</v>
      </c>
      <c r="Z78" s="24">
        <f>'初三'!Z22</f>
        <v>0</v>
      </c>
      <c r="AA78" s="24">
        <f>'初三'!AA22</f>
        <v>31</v>
      </c>
      <c r="AB78" s="24">
        <f>'初三'!AB22</f>
        <v>0</v>
      </c>
      <c r="AC78" s="32">
        <f>'初三'!AC22</f>
        <v>0</v>
      </c>
      <c r="AD78" s="36">
        <f>'初三'!AD22</f>
        <v>0</v>
      </c>
      <c r="AE78" s="24">
        <f>'初三'!AE22</f>
        <v>32</v>
      </c>
      <c r="AF78" s="24">
        <f>'初三'!AF22</f>
        <v>31</v>
      </c>
      <c r="AG78" s="24">
        <f>'初三'!AG22</f>
        <v>0</v>
      </c>
      <c r="AH78" s="24">
        <f>'初三'!AH22</f>
        <v>0</v>
      </c>
      <c r="AI78" s="24">
        <f>'初三'!AI22</f>
        <v>0</v>
      </c>
      <c r="AJ78" s="32">
        <f>'初三'!AJ22</f>
        <v>0</v>
      </c>
    </row>
    <row r="79" spans="1:36" ht="14.25">
      <c r="A79" s="24" t="str">
        <f>'初三'!A23</f>
        <v>钱建林</v>
      </c>
      <c r="B79" s="24">
        <f>'初三'!B23</f>
        <v>0</v>
      </c>
      <c r="C79" s="24">
        <f>'初三'!C23</f>
        <v>0</v>
      </c>
      <c r="D79" s="24">
        <f>'初三'!D23</f>
        <v>0</v>
      </c>
      <c r="E79" s="24">
        <f>'初三'!E23</f>
        <v>0</v>
      </c>
      <c r="F79" s="24">
        <f>'初三'!F23</f>
        <v>33</v>
      </c>
      <c r="G79" s="24">
        <f>'初三'!G23</f>
        <v>0</v>
      </c>
      <c r="H79" s="32">
        <f>'初三'!H23</f>
        <v>0</v>
      </c>
      <c r="I79" s="36">
        <f>'初三'!I23</f>
        <v>0</v>
      </c>
      <c r="J79" s="24">
        <f>'初三'!J23</f>
        <v>0</v>
      </c>
      <c r="K79" s="24">
        <f>'初三'!K23</f>
        <v>0</v>
      </c>
      <c r="L79" s="24">
        <f>'初三'!L23</f>
        <v>0</v>
      </c>
      <c r="M79" s="24">
        <f>'初三'!M23</f>
        <v>0</v>
      </c>
      <c r="N79" s="24">
        <f>'初三'!N23</f>
        <v>0</v>
      </c>
      <c r="O79" s="32">
        <f>'初三'!O23</f>
        <v>0</v>
      </c>
      <c r="P79" s="36">
        <f>'初三'!P23</f>
        <v>0</v>
      </c>
      <c r="Q79" s="24">
        <f>'初三'!Q23</f>
        <v>0</v>
      </c>
      <c r="R79" s="24">
        <f>'初三'!R23</f>
        <v>0</v>
      </c>
      <c r="S79" s="24">
        <f>'初三'!S23</f>
        <v>0</v>
      </c>
      <c r="T79" s="24" t="str">
        <f>'初三'!T23</f>
        <v>教</v>
      </c>
      <c r="U79" s="24" t="str">
        <f>'初三'!U23</f>
        <v>研</v>
      </c>
      <c r="V79" s="32">
        <f>'初三'!V23</f>
        <v>33</v>
      </c>
      <c r="W79" s="36">
        <f>'初三'!W23</f>
        <v>0</v>
      </c>
      <c r="X79" s="24">
        <f>'初三'!X23</f>
        <v>0</v>
      </c>
      <c r="Y79" s="24">
        <f>'初三'!Y23</f>
        <v>33</v>
      </c>
      <c r="Z79" s="24">
        <f>'初三'!Z23</f>
        <v>0</v>
      </c>
      <c r="AA79" s="24">
        <f>'初三'!AA23</f>
        <v>0</v>
      </c>
      <c r="AB79" s="24">
        <f>'初三'!AB23</f>
        <v>0</v>
      </c>
      <c r="AC79" s="32">
        <f>'初三'!AC23</f>
        <v>0</v>
      </c>
      <c r="AD79" s="36">
        <f>'初三'!AD23</f>
        <v>0</v>
      </c>
      <c r="AE79" s="24">
        <f>'初三'!AE23</f>
        <v>0</v>
      </c>
      <c r="AF79" s="24">
        <f>'初三'!AF23</f>
        <v>0</v>
      </c>
      <c r="AG79" s="24">
        <f>'初三'!AG23</f>
        <v>0</v>
      </c>
      <c r="AH79" s="24">
        <f>'初三'!AH23</f>
        <v>33</v>
      </c>
      <c r="AI79" s="24">
        <f>'初三'!AI23</f>
        <v>0</v>
      </c>
      <c r="AJ79" s="32">
        <f>'初三'!AJ23</f>
        <v>0</v>
      </c>
    </row>
    <row r="80" spans="1:36" ht="14.25">
      <c r="A80" s="24" t="str">
        <f>'初三'!A24</f>
        <v>温简</v>
      </c>
      <c r="B80" s="24">
        <f>'初三'!B24</f>
        <v>0</v>
      </c>
      <c r="C80" s="24">
        <f>'初三'!C24</f>
        <v>0</v>
      </c>
      <c r="D80" s="24">
        <f>'初三'!D24</f>
        <v>0</v>
      </c>
      <c r="E80" s="24">
        <f>'初三'!E24</f>
        <v>34</v>
      </c>
      <c r="F80" s="24">
        <f>'初三'!F24</f>
        <v>0</v>
      </c>
      <c r="G80" s="24">
        <f>'初三'!G24</f>
        <v>0</v>
      </c>
      <c r="H80" s="32">
        <f>'初三'!H24</f>
        <v>0</v>
      </c>
      <c r="I80" s="36">
        <f>'初三'!I24</f>
        <v>0</v>
      </c>
      <c r="J80" s="24">
        <f>'初三'!J24</f>
        <v>0</v>
      </c>
      <c r="K80" s="24">
        <f>'初三'!K24</f>
        <v>0</v>
      </c>
      <c r="L80" s="24">
        <f>'初三'!L24</f>
        <v>0</v>
      </c>
      <c r="M80" s="24">
        <f>'初三'!M24</f>
        <v>34</v>
      </c>
      <c r="N80" s="24">
        <f>'初三'!N24</f>
        <v>0</v>
      </c>
      <c r="O80" s="32">
        <f>'初三'!O24</f>
        <v>0</v>
      </c>
      <c r="P80" s="36">
        <f>'初三'!P24</f>
        <v>0</v>
      </c>
      <c r="Q80" s="24">
        <f>'初三'!Q24</f>
        <v>0</v>
      </c>
      <c r="R80" s="24">
        <f>'初三'!R24</f>
        <v>0</v>
      </c>
      <c r="S80" s="24">
        <f>'初三'!S24</f>
        <v>0</v>
      </c>
      <c r="T80" s="24" t="str">
        <f>'初三'!T24</f>
        <v>教</v>
      </c>
      <c r="U80" s="24" t="str">
        <f>'初三'!U24</f>
        <v>研</v>
      </c>
      <c r="V80" s="32">
        <f>'初三'!V24</f>
        <v>0</v>
      </c>
      <c r="W80" s="36">
        <f>'初三'!W24</f>
        <v>0</v>
      </c>
      <c r="X80" s="24">
        <f>'初三'!X24</f>
        <v>0</v>
      </c>
      <c r="Y80" s="24">
        <f>'初三'!Y24</f>
        <v>0</v>
      </c>
      <c r="Z80" s="24">
        <f>'初三'!Z24</f>
        <v>34</v>
      </c>
      <c r="AA80" s="24">
        <f>'初三'!AA24</f>
        <v>0</v>
      </c>
      <c r="AB80" s="24">
        <f>'初三'!AB24</f>
        <v>0</v>
      </c>
      <c r="AC80" s="32">
        <f>'初三'!AC24</f>
        <v>0</v>
      </c>
      <c r="AD80" s="36">
        <f>'初三'!AD24</f>
        <v>0</v>
      </c>
      <c r="AE80" s="24">
        <f>'初三'!AE24</f>
        <v>0</v>
      </c>
      <c r="AF80" s="24">
        <f>'初三'!AF24</f>
        <v>0</v>
      </c>
      <c r="AG80" s="24">
        <f>'初三'!AG24</f>
        <v>34</v>
      </c>
      <c r="AH80" s="24">
        <f>'初三'!AH24</f>
        <v>0</v>
      </c>
      <c r="AI80" s="24">
        <f>'初三'!AI24</f>
        <v>0</v>
      </c>
      <c r="AJ80" s="32">
        <f>'初三'!AJ24</f>
        <v>0</v>
      </c>
    </row>
    <row r="81" spans="1:36" ht="14.25">
      <c r="A81" s="24" t="str">
        <f>'初三'!A25</f>
        <v>俞婕</v>
      </c>
      <c r="B81" s="24">
        <f>'初三'!B25</f>
        <v>0</v>
      </c>
      <c r="C81" s="24">
        <f>'初三'!C25</f>
        <v>0</v>
      </c>
      <c r="D81" s="24">
        <f>'初三'!D25</f>
        <v>0</v>
      </c>
      <c r="E81" s="24">
        <f>'初三'!E25</f>
        <v>0</v>
      </c>
      <c r="F81" s="24">
        <f>'初三'!F25</f>
        <v>36</v>
      </c>
      <c r="G81" s="24">
        <f>'初三'!G25</f>
        <v>35</v>
      </c>
      <c r="H81" s="32">
        <f>'初三'!H25</f>
        <v>0</v>
      </c>
      <c r="I81" s="36">
        <f>'初三'!I25</f>
        <v>0</v>
      </c>
      <c r="J81" s="24">
        <f>'初三'!J25</f>
        <v>0</v>
      </c>
      <c r="K81" s="24">
        <f>'初三'!K25</f>
        <v>35</v>
      </c>
      <c r="L81" s="24">
        <f>'初三'!L25</f>
        <v>0</v>
      </c>
      <c r="M81" s="24">
        <f>'初三'!M25</f>
        <v>0</v>
      </c>
      <c r="N81" s="24">
        <f>'初三'!N25</f>
        <v>0</v>
      </c>
      <c r="O81" s="32">
        <f>'初三'!O25</f>
        <v>0</v>
      </c>
      <c r="P81" s="36">
        <f>'初三'!P25</f>
        <v>0</v>
      </c>
      <c r="Q81" s="24">
        <f>'初三'!Q25</f>
        <v>36</v>
      </c>
      <c r="R81" s="24">
        <f>'初三'!R25</f>
        <v>0</v>
      </c>
      <c r="S81" s="24">
        <f>'初三'!S25</f>
        <v>0</v>
      </c>
      <c r="T81" s="24" t="str">
        <f>'初三'!T25</f>
        <v>教</v>
      </c>
      <c r="U81" s="24" t="str">
        <f>'初三'!U25</f>
        <v>研</v>
      </c>
      <c r="V81" s="32">
        <f>'初三'!V25</f>
        <v>35</v>
      </c>
      <c r="W81" s="36">
        <f>'初三'!W25</f>
        <v>0</v>
      </c>
      <c r="X81" s="24">
        <f>'初三'!X25</f>
        <v>0</v>
      </c>
      <c r="Y81" s="24">
        <f>'初三'!Y25</f>
        <v>0</v>
      </c>
      <c r="Z81" s="24">
        <f>'初三'!Z25</f>
        <v>0</v>
      </c>
      <c r="AA81" s="24">
        <f>'初三'!AA25</f>
        <v>35</v>
      </c>
      <c r="AB81" s="24">
        <f>'初三'!AB25</f>
        <v>36</v>
      </c>
      <c r="AC81" s="32">
        <f>'初三'!AC25</f>
        <v>0</v>
      </c>
      <c r="AD81" s="36">
        <f>'初三'!AD25</f>
        <v>0</v>
      </c>
      <c r="AE81" s="24">
        <f>'初三'!AE25</f>
        <v>0</v>
      </c>
      <c r="AF81" s="24">
        <f>'初三'!AF25</f>
        <v>0</v>
      </c>
      <c r="AG81" s="24">
        <f>'初三'!AG25</f>
        <v>0</v>
      </c>
      <c r="AH81" s="24">
        <f>'初三'!AH25</f>
        <v>36</v>
      </c>
      <c r="AI81" s="24">
        <f>'初三'!AI25</f>
        <v>0</v>
      </c>
      <c r="AJ81" s="32">
        <f>'初三'!AJ25</f>
        <v>0</v>
      </c>
    </row>
    <row r="82" spans="1:36" ht="14.25">
      <c r="A82" s="24" t="str">
        <f>'初三'!A26</f>
        <v>吴曦菁</v>
      </c>
      <c r="B82" s="24">
        <f>'初三'!B26</f>
        <v>0</v>
      </c>
      <c r="C82" s="24">
        <f>'初三'!C26</f>
        <v>0</v>
      </c>
      <c r="D82" s="24">
        <f>'初三'!D26</f>
        <v>0</v>
      </c>
      <c r="E82" s="24">
        <f>'初三'!E26</f>
        <v>0</v>
      </c>
      <c r="F82" s="24">
        <f>'初三'!F26</f>
        <v>0</v>
      </c>
      <c r="G82" s="24">
        <f>'初三'!G26</f>
        <v>33</v>
      </c>
      <c r="H82" s="32">
        <f>'初三'!H26</f>
        <v>0</v>
      </c>
      <c r="I82" s="36">
        <f>'初三'!I26</f>
        <v>32</v>
      </c>
      <c r="J82" s="24">
        <f>'初三'!J26</f>
        <v>0</v>
      </c>
      <c r="K82" s="24">
        <f>'初三'!K26</f>
        <v>0</v>
      </c>
      <c r="L82" s="24">
        <f>'初三'!L26</f>
        <v>0</v>
      </c>
      <c r="M82" s="24">
        <f>'初三'!M26</f>
        <v>31</v>
      </c>
      <c r="N82" s="24">
        <f>'初三'!N26</f>
        <v>0</v>
      </c>
      <c r="O82" s="32">
        <f>'初三'!O26</f>
        <v>34</v>
      </c>
      <c r="P82" s="36">
        <f>'初三'!P26</f>
        <v>0</v>
      </c>
      <c r="Q82" s="24">
        <f>'初三'!Q26</f>
        <v>0</v>
      </c>
      <c r="R82" s="24">
        <f>'初三'!R26</f>
        <v>0</v>
      </c>
      <c r="S82" s="24">
        <f>'初三'!S26</f>
        <v>0</v>
      </c>
      <c r="T82" s="24" t="str">
        <f>'初三'!T26</f>
        <v>教</v>
      </c>
      <c r="U82" s="24" t="str">
        <f>'初三'!U26</f>
        <v>研</v>
      </c>
      <c r="V82" s="32">
        <f>'初三'!V26</f>
        <v>0</v>
      </c>
      <c r="W82" s="36">
        <f>'初三'!W26</f>
        <v>0</v>
      </c>
      <c r="X82" s="24">
        <f>'初三'!X26</f>
        <v>31</v>
      </c>
      <c r="Y82" s="24">
        <f>'初三'!Y26</f>
        <v>0</v>
      </c>
      <c r="Z82" s="24">
        <f>'初三'!Z26</f>
        <v>0</v>
      </c>
      <c r="AA82" s="24">
        <f>'初三'!AA26</f>
        <v>0</v>
      </c>
      <c r="AB82" s="24">
        <f>'初三'!AB26</f>
        <v>34</v>
      </c>
      <c r="AC82" s="32">
        <f>'初三'!AC26</f>
        <v>0</v>
      </c>
      <c r="AD82" s="36">
        <f>'初三'!AD26</f>
        <v>0</v>
      </c>
      <c r="AE82" s="24">
        <f>'初三'!AE26</f>
        <v>0</v>
      </c>
      <c r="AF82" s="24">
        <f>'初三'!AF26</f>
        <v>33</v>
      </c>
      <c r="AG82" s="24">
        <f>'初三'!AG26</f>
        <v>0</v>
      </c>
      <c r="AH82" s="24">
        <f>'初三'!AH26</f>
        <v>0</v>
      </c>
      <c r="AI82" s="24">
        <f>'初三'!AI26</f>
        <v>0</v>
      </c>
      <c r="AJ82" s="32">
        <f>'初三'!AJ26</f>
        <v>32</v>
      </c>
    </row>
    <row r="83" spans="1:36" ht="14.25">
      <c r="A83" s="24" t="str">
        <f>'初三'!A27</f>
        <v>汪卫元</v>
      </c>
      <c r="B83" s="24">
        <f>'初三'!B27</f>
        <v>0</v>
      </c>
      <c r="C83" s="24">
        <f>'初三'!C27</f>
        <v>0</v>
      </c>
      <c r="D83" s="24">
        <f>'初三'!D27</f>
        <v>0</v>
      </c>
      <c r="E83" s="24">
        <f>'初三'!E27</f>
        <v>0</v>
      </c>
      <c r="F83" s="24">
        <f>'初三'!F27</f>
        <v>0</v>
      </c>
      <c r="G83" s="24">
        <f>'初三'!G27</f>
        <v>0</v>
      </c>
      <c r="H83" s="32">
        <f>'初三'!H27</f>
        <v>0</v>
      </c>
      <c r="I83" s="36">
        <f>'初三'!I27</f>
        <v>0</v>
      </c>
      <c r="J83" s="24">
        <f>'初三'!J27</f>
        <v>0</v>
      </c>
      <c r="K83" s="24">
        <f>'初三'!K27</f>
        <v>0</v>
      </c>
      <c r="L83" s="24">
        <f>'初三'!L27</f>
        <v>0</v>
      </c>
      <c r="M83" s="24">
        <f>'初三'!M27</f>
        <v>36</v>
      </c>
      <c r="N83" s="24">
        <f>'初三'!N27</f>
        <v>0</v>
      </c>
      <c r="O83" s="32">
        <f>'初三'!O27</f>
        <v>0</v>
      </c>
      <c r="P83" s="36">
        <f>'初三'!P27</f>
        <v>0</v>
      </c>
      <c r="Q83" s="24">
        <f>'初三'!Q27</f>
        <v>0</v>
      </c>
      <c r="R83" s="24">
        <f>'初三'!R27</f>
        <v>0</v>
      </c>
      <c r="S83" s="24">
        <f>'初三'!S27</f>
        <v>0</v>
      </c>
      <c r="T83" s="24">
        <f>'初三'!T27</f>
        <v>0</v>
      </c>
      <c r="U83" s="24">
        <f>'初三'!U27</f>
        <v>35</v>
      </c>
      <c r="V83" s="32">
        <f>'初三'!V27</f>
        <v>0</v>
      </c>
      <c r="W83" s="36">
        <f>'初三'!W27</f>
        <v>0</v>
      </c>
      <c r="X83" s="24">
        <f>'初三'!X27</f>
        <v>0</v>
      </c>
      <c r="Y83" s="24">
        <f>'初三'!Y27</f>
        <v>0</v>
      </c>
      <c r="Z83" s="24">
        <f>'初三'!Z27</f>
        <v>0</v>
      </c>
      <c r="AA83" s="24">
        <f>'初三'!AA27</f>
        <v>36</v>
      </c>
      <c r="AB83" s="24">
        <f>'初三'!AB27</f>
        <v>0</v>
      </c>
      <c r="AC83" s="32">
        <f>'初三'!AC27</f>
        <v>0</v>
      </c>
      <c r="AD83" s="36">
        <f>'初三'!AD27</f>
        <v>0</v>
      </c>
      <c r="AE83" s="24">
        <f>'初三'!AE27</f>
        <v>0</v>
      </c>
      <c r="AF83" s="24">
        <f>'初三'!AF27</f>
        <v>0</v>
      </c>
      <c r="AG83" s="24">
        <f>'初三'!AG27</f>
        <v>35</v>
      </c>
      <c r="AH83" s="24" t="str">
        <f>'初三'!AH27</f>
        <v>教</v>
      </c>
      <c r="AI83" s="24" t="str">
        <f>'初三'!AI27</f>
        <v>研</v>
      </c>
      <c r="AJ83" s="32">
        <f>'初三'!AJ27</f>
        <v>0</v>
      </c>
    </row>
    <row r="84" spans="1:36" ht="14.25">
      <c r="A84" s="24" t="str">
        <f>'初三'!A28</f>
        <v>周志康</v>
      </c>
      <c r="B84" s="24">
        <f>'初三'!B28</f>
        <v>0</v>
      </c>
      <c r="C84" s="24">
        <f>'初三'!C28</f>
        <v>31</v>
      </c>
      <c r="D84" s="24">
        <v>26</v>
      </c>
      <c r="E84" s="24">
        <f>'初三'!E28</f>
        <v>0</v>
      </c>
      <c r="F84" s="24">
        <f>'初三'!F28</f>
        <v>0</v>
      </c>
      <c r="G84" s="24">
        <v>24</v>
      </c>
      <c r="H84" s="32">
        <f>'初三'!H28</f>
        <v>0</v>
      </c>
      <c r="I84" s="36">
        <f>'初三'!I28</f>
        <v>0</v>
      </c>
      <c r="J84" s="24">
        <f>'初三'!J28</f>
        <v>0</v>
      </c>
      <c r="K84" s="24">
        <f>'初三'!K28</f>
        <v>0</v>
      </c>
      <c r="L84" s="24">
        <f>'初三'!L28</f>
        <v>0</v>
      </c>
      <c r="M84" s="24">
        <v>25</v>
      </c>
      <c r="N84" s="24">
        <f>'初三'!N28</f>
        <v>0</v>
      </c>
      <c r="O84" s="32">
        <f>'初三'!O28</f>
        <v>32</v>
      </c>
      <c r="P84" s="36">
        <f>'初三'!P28</f>
        <v>0</v>
      </c>
      <c r="Q84" s="24">
        <f>'初三'!Q28</f>
        <v>0</v>
      </c>
      <c r="R84" s="24">
        <f>'初三'!R28</f>
        <v>0</v>
      </c>
      <c r="S84" s="24">
        <f>'初三'!S28</f>
        <v>0</v>
      </c>
      <c r="T84" s="24">
        <f>'初三'!T28</f>
        <v>0</v>
      </c>
      <c r="U84" s="24">
        <f>'初三'!U28</f>
        <v>31</v>
      </c>
      <c r="V84" s="32">
        <f>'初三'!V28</f>
        <v>0</v>
      </c>
      <c r="W84" s="36">
        <f>'初三'!W28</f>
        <v>0</v>
      </c>
      <c r="X84" s="24">
        <v>25</v>
      </c>
      <c r="Y84" s="24">
        <f>'初三'!Y28</f>
        <v>0</v>
      </c>
      <c r="Z84" s="24">
        <f>'初三'!Z28</f>
        <v>0</v>
      </c>
      <c r="AA84" s="24">
        <f>'初三'!AA28</f>
        <v>0</v>
      </c>
      <c r="AB84" s="24">
        <v>24</v>
      </c>
      <c r="AC84" s="32">
        <f>'初三'!AC28</f>
        <v>32</v>
      </c>
      <c r="AD84" s="36">
        <f>'初三'!AD28</f>
        <v>0</v>
      </c>
      <c r="AE84" s="24">
        <f>'初三'!AE28</f>
        <v>0</v>
      </c>
      <c r="AF84" s="24">
        <f>'初三'!AF28</f>
        <v>0</v>
      </c>
      <c r="AG84" s="24">
        <v>26</v>
      </c>
      <c r="AH84" s="24" t="str">
        <f>'初三'!AH28</f>
        <v>教</v>
      </c>
      <c r="AI84" s="24" t="str">
        <f>'初三'!AI28</f>
        <v>研</v>
      </c>
      <c r="AJ84" s="32">
        <f>'初三'!AJ28</f>
        <v>0</v>
      </c>
    </row>
    <row r="85" spans="1:36" ht="14.25">
      <c r="A85" s="24" t="str">
        <f>'初三'!A29</f>
        <v>张晨晓</v>
      </c>
      <c r="B85" s="24">
        <f>'初三'!B29</f>
        <v>0</v>
      </c>
      <c r="C85" s="24">
        <f>'初三'!C29</f>
        <v>0</v>
      </c>
      <c r="D85" s="24">
        <f>'初三'!D29</f>
        <v>0</v>
      </c>
      <c r="E85" s="24">
        <f>'初三'!E29</f>
        <v>0</v>
      </c>
      <c r="F85" s="24">
        <f>'初三'!F29</f>
        <v>0</v>
      </c>
      <c r="G85" s="24">
        <v>21</v>
      </c>
      <c r="H85" s="32">
        <f>'初三'!H29</f>
        <v>0</v>
      </c>
      <c r="I85" s="36">
        <f>'初三'!I29</f>
        <v>0</v>
      </c>
      <c r="J85" s="24">
        <f>'初三'!J29</f>
        <v>0</v>
      </c>
      <c r="K85" s="24">
        <f>'初三'!K29</f>
        <v>33</v>
      </c>
      <c r="L85" s="24">
        <f>'初三'!L29</f>
        <v>0</v>
      </c>
      <c r="M85" s="24">
        <f>'初三'!M29</f>
        <v>0</v>
      </c>
      <c r="N85" s="24">
        <f>'初三'!N29</f>
        <v>34</v>
      </c>
      <c r="O85" s="32">
        <v>23</v>
      </c>
      <c r="P85" s="36">
        <f>'初三'!P29</f>
        <v>0</v>
      </c>
      <c r="Q85" s="24">
        <f>'初三'!Q29</f>
        <v>0</v>
      </c>
      <c r="R85" s="24">
        <f>'初三'!R29</f>
        <v>0</v>
      </c>
      <c r="S85" s="24">
        <f>'初三'!S29</f>
        <v>0</v>
      </c>
      <c r="T85" s="24">
        <v>22</v>
      </c>
      <c r="U85" s="24">
        <v>21</v>
      </c>
      <c r="V85" s="32">
        <f>'初三'!V29</f>
        <v>0</v>
      </c>
      <c r="W85" s="36">
        <f>'初三'!W29</f>
        <v>0</v>
      </c>
      <c r="X85" s="24">
        <f>'初三'!X29</f>
        <v>34</v>
      </c>
      <c r="Y85" s="24">
        <f>'初三'!Y29</f>
        <v>0</v>
      </c>
      <c r="Z85" s="24">
        <f>'初三'!Z29</f>
        <v>0</v>
      </c>
      <c r="AA85" s="24">
        <f>'初三'!AA29</f>
        <v>0</v>
      </c>
      <c r="AB85" s="24">
        <v>23</v>
      </c>
      <c r="AC85" s="32">
        <f>'初三'!AC29</f>
        <v>0</v>
      </c>
      <c r="AD85" s="36">
        <f>'初三'!AD29</f>
        <v>0</v>
      </c>
      <c r="AE85" s="24">
        <f>'初三'!AE29</f>
        <v>0</v>
      </c>
      <c r="AF85" s="24">
        <f>'初三'!AF29</f>
        <v>0</v>
      </c>
      <c r="AG85" s="24">
        <v>22</v>
      </c>
      <c r="AH85" s="24" t="str">
        <f>'初三'!AH29</f>
        <v>教</v>
      </c>
      <c r="AI85" s="24" t="str">
        <f>'初三'!AI29</f>
        <v>研</v>
      </c>
      <c r="AJ85" s="32">
        <f>'初三'!AJ29</f>
        <v>33</v>
      </c>
    </row>
    <row r="86" spans="1:36" ht="14.25">
      <c r="A86" s="24" t="str">
        <f>'初三'!A30</f>
        <v>金雪明</v>
      </c>
      <c r="B86" s="24">
        <f>'初三'!B30</f>
        <v>0</v>
      </c>
      <c r="C86" s="24">
        <f>'初三'!C30</f>
        <v>0</v>
      </c>
      <c r="D86" s="24">
        <f>'初三'!D30</f>
        <v>0</v>
      </c>
      <c r="E86" s="24">
        <f>'初三'!E30</f>
        <v>0</v>
      </c>
      <c r="F86" s="24">
        <f>'初三'!F30</f>
        <v>0</v>
      </c>
      <c r="G86" s="24">
        <v>16</v>
      </c>
      <c r="H86" s="32">
        <f>'初三'!H30</f>
        <v>0</v>
      </c>
      <c r="I86" s="36">
        <f>'初三'!I30</f>
        <v>0</v>
      </c>
      <c r="J86" s="24">
        <f>'初三'!J30</f>
        <v>0</v>
      </c>
      <c r="K86" s="24">
        <v>15</v>
      </c>
      <c r="L86" s="24">
        <f>'初三'!L30</f>
        <v>0</v>
      </c>
      <c r="M86" s="24">
        <f>'初三'!M30</f>
        <v>35</v>
      </c>
      <c r="N86" s="24">
        <f>'初三'!N30</f>
        <v>0</v>
      </c>
      <c r="O86" s="32">
        <f>'初三'!O30</f>
        <v>0</v>
      </c>
      <c r="P86" s="36">
        <f>'初三'!P30</f>
        <v>0</v>
      </c>
      <c r="Q86" s="24">
        <f>'初三'!Q30</f>
        <v>0</v>
      </c>
      <c r="R86" s="24">
        <f>'初三'!R30</f>
        <v>0</v>
      </c>
      <c r="S86" s="24">
        <f>'初三'!S30</f>
        <v>0</v>
      </c>
      <c r="T86" s="24">
        <f>'初三'!T30</f>
        <v>36</v>
      </c>
      <c r="U86" s="24">
        <f>'初三'!U30</f>
        <v>0</v>
      </c>
      <c r="V86" s="32">
        <f>'初三'!V30</f>
        <v>0</v>
      </c>
      <c r="W86" s="36">
        <f>'初三'!W30</f>
        <v>0</v>
      </c>
      <c r="X86" s="24">
        <f>'初三'!X30</f>
        <v>0</v>
      </c>
      <c r="Y86" s="24">
        <f>'初三'!Y30</f>
        <v>0</v>
      </c>
      <c r="Z86" s="24">
        <f>'初三'!Z30</f>
        <v>0</v>
      </c>
      <c r="AA86" s="24">
        <f>'初三'!AA30</f>
        <v>0</v>
      </c>
      <c r="AB86" s="24">
        <v>15</v>
      </c>
      <c r="AC86" s="32">
        <f>'初三'!AC30</f>
        <v>35</v>
      </c>
      <c r="AD86" s="36">
        <f>'初三'!AD30</f>
        <v>0</v>
      </c>
      <c r="AE86" s="24">
        <f>'初三'!AE30</f>
        <v>36</v>
      </c>
      <c r="AF86" s="24">
        <f>'初三'!AF30</f>
        <v>0</v>
      </c>
      <c r="AG86" s="24">
        <v>16</v>
      </c>
      <c r="AH86" s="24" t="str">
        <f>'初三'!AH30</f>
        <v>教</v>
      </c>
      <c r="AI86" s="24" t="str">
        <f>'初三'!AI30</f>
        <v>研</v>
      </c>
      <c r="AJ86" s="32">
        <f>'初三'!AJ30</f>
        <v>0</v>
      </c>
    </row>
    <row r="87" spans="1:36" ht="14.25">
      <c r="A87" s="24" t="str">
        <f>'初三'!A31</f>
        <v>顾玉宇</v>
      </c>
      <c r="B87" s="24">
        <f>'初三'!B31</f>
        <v>0</v>
      </c>
      <c r="C87" s="24">
        <f>'初三'!C31</f>
        <v>0</v>
      </c>
      <c r="D87" s="24">
        <f>'初三'!D31</f>
        <v>0</v>
      </c>
      <c r="E87" s="24">
        <f>'初三'!E31</f>
        <v>0</v>
      </c>
      <c r="F87" s="24">
        <v>21</v>
      </c>
      <c r="G87" s="24">
        <f>'初三'!G31</f>
        <v>31</v>
      </c>
      <c r="H87" s="32">
        <f>'初三'!H31</f>
        <v>0</v>
      </c>
      <c r="I87" s="36">
        <f>'初三'!I31</f>
        <v>0</v>
      </c>
      <c r="J87" s="24">
        <f>'初三'!J31</f>
        <v>0</v>
      </c>
      <c r="K87" s="24">
        <f>'初三'!K31</f>
        <v>0</v>
      </c>
      <c r="L87" s="24">
        <f>'初三'!L31</f>
        <v>0</v>
      </c>
      <c r="M87" s="24">
        <v>26</v>
      </c>
      <c r="N87" s="24">
        <f>'初三'!N31</f>
        <v>32</v>
      </c>
      <c r="O87" s="32">
        <f>'初三'!O31</f>
        <v>0</v>
      </c>
      <c r="P87" s="36">
        <f>'初三'!P31</f>
        <v>0</v>
      </c>
      <c r="Q87" s="24">
        <f>'初三'!Q31</f>
        <v>0</v>
      </c>
      <c r="R87" s="24">
        <f>'初三'!R31</f>
        <v>0</v>
      </c>
      <c r="S87" s="24">
        <f>'初三'!S31</f>
        <v>32</v>
      </c>
      <c r="T87" s="24">
        <f>'初三'!T31</f>
        <v>0</v>
      </c>
      <c r="U87" s="24">
        <v>26</v>
      </c>
      <c r="V87" s="32">
        <f>'初三'!V31</f>
        <v>31</v>
      </c>
      <c r="W87" s="36">
        <f>'初三'!W31</f>
        <v>0</v>
      </c>
      <c r="X87" s="24">
        <f>'初三'!X31</f>
        <v>0</v>
      </c>
      <c r="Y87" s="24">
        <f>'初三'!Y31</f>
        <v>0</v>
      </c>
      <c r="Z87" s="24">
        <f>'初三'!Z31</f>
        <v>0</v>
      </c>
      <c r="AA87" s="24">
        <f>'初三'!AA31</f>
        <v>0</v>
      </c>
      <c r="AB87" s="24">
        <v>21</v>
      </c>
      <c r="AC87" s="32">
        <v>26</v>
      </c>
      <c r="AD87" s="36">
        <f>'初三'!AD31</f>
        <v>0</v>
      </c>
      <c r="AE87" s="24">
        <f>'初三'!AE31</f>
        <v>0</v>
      </c>
      <c r="AF87" s="24">
        <f>'初三'!AF31</f>
        <v>0</v>
      </c>
      <c r="AG87" s="24">
        <v>21</v>
      </c>
      <c r="AH87" s="24">
        <f>'初三'!AH31</f>
        <v>0</v>
      </c>
      <c r="AI87" s="24">
        <f>'初三'!AI31</f>
        <v>32</v>
      </c>
      <c r="AJ87" s="32">
        <f>'初三'!AJ31</f>
        <v>31</v>
      </c>
    </row>
    <row r="88" spans="1:36" ht="14.25">
      <c r="A88" s="24" t="str">
        <f>'初三'!A32</f>
        <v>陈刚</v>
      </c>
      <c r="B88" s="24">
        <f>'初三'!B32</f>
        <v>0</v>
      </c>
      <c r="C88" s="24">
        <f>'初三'!C32</f>
        <v>0</v>
      </c>
      <c r="D88" s="24">
        <f>'初三'!D32</f>
        <v>33</v>
      </c>
      <c r="E88" s="24">
        <f>'初三'!E32</f>
        <v>0</v>
      </c>
      <c r="F88" s="24">
        <f>'初三'!F32</f>
        <v>0</v>
      </c>
      <c r="G88" s="24">
        <f>'初三'!G32</f>
        <v>34</v>
      </c>
      <c r="H88" s="24" t="str">
        <f>'初三'!H32</f>
        <v>教研</v>
      </c>
      <c r="I88" s="24">
        <f>'初三'!I32</f>
        <v>0</v>
      </c>
      <c r="J88" s="24">
        <f>'初三'!J32</f>
        <v>0</v>
      </c>
      <c r="K88" s="24">
        <f>'初三'!K32</f>
        <v>0</v>
      </c>
      <c r="L88" s="24">
        <v>22</v>
      </c>
      <c r="M88" s="24">
        <v>23</v>
      </c>
      <c r="N88" s="24">
        <f>'初三'!N32</f>
        <v>0</v>
      </c>
      <c r="O88" s="24">
        <f>'初三'!O32</f>
        <v>33</v>
      </c>
      <c r="P88" s="24">
        <f>'初三'!P32</f>
        <v>0</v>
      </c>
      <c r="Q88" s="24">
        <v>22</v>
      </c>
      <c r="R88" s="24">
        <f>'初三'!R32</f>
        <v>0</v>
      </c>
      <c r="S88" s="24">
        <f>'初三'!S32</f>
        <v>0</v>
      </c>
      <c r="T88" s="24">
        <f>'初三'!T32</f>
        <v>0</v>
      </c>
      <c r="U88" s="24">
        <f>'初三'!U32</f>
        <v>34</v>
      </c>
      <c r="V88" s="24">
        <f>'初三'!V32</f>
        <v>0</v>
      </c>
      <c r="W88" s="24">
        <f>'初三'!W32</f>
        <v>0</v>
      </c>
      <c r="X88" s="24">
        <f>'初三'!X32</f>
        <v>0</v>
      </c>
      <c r="Y88" s="24">
        <v>22</v>
      </c>
      <c r="Z88" s="24"/>
      <c r="AA88" s="24">
        <f>'初三'!AA32</f>
        <v>33</v>
      </c>
      <c r="AB88" s="24">
        <f>'初三'!AB32</f>
        <v>0</v>
      </c>
      <c r="AC88" s="24">
        <v>23</v>
      </c>
      <c r="AD88" s="24">
        <f>'初三'!AD32</f>
        <v>0</v>
      </c>
      <c r="AE88" s="24">
        <f>'初三'!AE32</f>
        <v>0</v>
      </c>
      <c r="AF88" s="24">
        <f>'初三'!AF32</f>
        <v>0</v>
      </c>
      <c r="AG88" s="24">
        <f>'初三'!AG32</f>
        <v>0</v>
      </c>
      <c r="AH88" s="24">
        <v>23</v>
      </c>
      <c r="AI88" s="24">
        <f>'初三'!AI32</f>
        <v>34</v>
      </c>
      <c r="AJ88" s="24"/>
    </row>
    <row r="89" spans="1:36" ht="14.25">
      <c r="A89" s="24" t="str">
        <f>'初三'!A33</f>
        <v>侯学明</v>
      </c>
      <c r="B89" s="24">
        <f>'初三'!B33</f>
        <v>0</v>
      </c>
      <c r="C89" s="24">
        <f>'初三'!C33</f>
        <v>0</v>
      </c>
      <c r="D89" s="24">
        <f>'初三'!D33</f>
        <v>0</v>
      </c>
      <c r="E89" s="24">
        <f>'初三'!E33</f>
        <v>36</v>
      </c>
      <c r="F89" s="24">
        <f>'初三'!F33</f>
        <v>35</v>
      </c>
      <c r="G89" s="24">
        <f>'初三'!G33</f>
        <v>0</v>
      </c>
      <c r="H89" s="24" t="str">
        <f>'初三'!H33</f>
        <v>教研</v>
      </c>
      <c r="I89" s="24">
        <f>'初三'!I33</f>
        <v>0</v>
      </c>
      <c r="J89" s="24">
        <f>'初三'!J33</f>
        <v>0</v>
      </c>
      <c r="K89" s="24">
        <f>'初三'!K33</f>
        <v>0</v>
      </c>
      <c r="L89" s="24">
        <f>'初三'!L33</f>
        <v>0</v>
      </c>
      <c r="M89" s="24">
        <v>24</v>
      </c>
      <c r="N89" s="24">
        <v>25</v>
      </c>
      <c r="O89" s="24">
        <f>'初三'!O33</f>
        <v>0</v>
      </c>
      <c r="P89" s="24">
        <f>'初三'!P33</f>
        <v>0</v>
      </c>
      <c r="Q89" s="24">
        <f>'初三'!Q33</f>
        <v>0</v>
      </c>
      <c r="R89" s="24">
        <f>'初三'!R33</f>
        <v>0</v>
      </c>
      <c r="S89" s="24">
        <v>25</v>
      </c>
      <c r="T89" s="24">
        <f>'初三'!T33</f>
        <v>35</v>
      </c>
      <c r="U89" s="24">
        <f>'初三'!U33</f>
        <v>0</v>
      </c>
      <c r="V89" s="24">
        <f>'初三'!V33</f>
        <v>36</v>
      </c>
      <c r="W89" s="24">
        <f>'初三'!W33</f>
        <v>0</v>
      </c>
      <c r="X89" s="24">
        <f>'初三'!X33</f>
        <v>0</v>
      </c>
      <c r="Y89" s="24">
        <f>'初三'!Y33</f>
        <v>0</v>
      </c>
      <c r="Z89" s="24">
        <f>'初三'!Z33</f>
        <v>0</v>
      </c>
      <c r="AA89" s="24">
        <v>24</v>
      </c>
      <c r="AB89" s="24">
        <f>'初三'!AB33</f>
        <v>0</v>
      </c>
      <c r="AC89" s="24">
        <v>25</v>
      </c>
      <c r="AD89" s="24">
        <f>'初三'!AD33</f>
        <v>0</v>
      </c>
      <c r="AE89" s="24">
        <v>24</v>
      </c>
      <c r="AF89" s="24">
        <f>'初三'!AF33</f>
        <v>0</v>
      </c>
      <c r="AG89" s="24">
        <f>'初三'!AG33</f>
        <v>0</v>
      </c>
      <c r="AH89" s="24">
        <f>'初三'!AH33</f>
        <v>35</v>
      </c>
      <c r="AI89" s="24">
        <f>'初三'!AI33</f>
        <v>0</v>
      </c>
      <c r="AJ89" s="24">
        <f>'初三'!AJ33</f>
        <v>36</v>
      </c>
    </row>
    <row r="90" spans="1:36" ht="14.25">
      <c r="A90" s="24" t="str">
        <f>'初三'!A34</f>
        <v>陆亚珍</v>
      </c>
      <c r="B90" s="24">
        <f>'初三'!B34</f>
        <v>0</v>
      </c>
      <c r="C90" s="24">
        <f>'初三'!C34</f>
        <v>0</v>
      </c>
      <c r="D90" s="24">
        <f>'初三'!D34</f>
        <v>0</v>
      </c>
      <c r="E90" s="24">
        <f>'初三'!E34</f>
        <v>0</v>
      </c>
      <c r="F90" s="24">
        <f>'初三'!F34</f>
        <v>34</v>
      </c>
      <c r="G90" s="24">
        <f>'初三'!G34</f>
        <v>0</v>
      </c>
      <c r="H90" s="24" t="str">
        <f>'初三'!H34</f>
        <v>教研</v>
      </c>
      <c r="I90" s="24">
        <f>'初三'!I34</f>
        <v>0</v>
      </c>
      <c r="J90" s="24">
        <f>'初三'!J34</f>
        <v>0</v>
      </c>
      <c r="K90" s="24">
        <f>'初三'!K34</f>
        <v>0</v>
      </c>
      <c r="L90" s="24">
        <v>26</v>
      </c>
      <c r="M90" s="24">
        <f>'初三'!M34</f>
        <v>0</v>
      </c>
      <c r="N90" s="24">
        <f>'初三'!N34</f>
        <v>35</v>
      </c>
      <c r="O90" s="24">
        <v>24</v>
      </c>
      <c r="P90" s="24">
        <f>'初三'!P34</f>
        <v>0</v>
      </c>
      <c r="Q90" s="24">
        <f>'初三'!Q34</f>
        <v>0</v>
      </c>
      <c r="R90" s="24">
        <f>'初三'!R34</f>
        <v>0</v>
      </c>
      <c r="S90" s="24">
        <f>'初三'!S34</f>
        <v>0</v>
      </c>
      <c r="T90" s="24">
        <f>'初三'!T34</f>
        <v>33</v>
      </c>
      <c r="U90" s="24">
        <v>25</v>
      </c>
      <c r="V90" s="24">
        <v>21</v>
      </c>
      <c r="W90" s="24">
        <f>'初三'!W34</f>
        <v>0</v>
      </c>
      <c r="X90" s="24">
        <f>'初三'!X34</f>
        <v>36</v>
      </c>
      <c r="Y90" s="24">
        <f>'初三'!Y34</f>
        <v>0</v>
      </c>
      <c r="Z90" s="24">
        <f>'初三'!Z34</f>
        <v>0</v>
      </c>
      <c r="AA90" s="24">
        <f>'初三'!AA34</f>
        <v>32</v>
      </c>
      <c r="AB90" s="24">
        <f>'初三'!AB34</f>
        <v>0</v>
      </c>
      <c r="AC90" s="24">
        <f>'初三'!AC34</f>
        <v>31</v>
      </c>
      <c r="AD90" s="24">
        <f>'初三'!AD34</f>
        <v>0</v>
      </c>
      <c r="AE90" s="24">
        <f>'初三'!AE34</f>
        <v>0</v>
      </c>
      <c r="AF90" s="24">
        <f>'初三'!AF34</f>
        <v>0</v>
      </c>
      <c r="AG90" s="24">
        <f>'初三'!AG34</f>
        <v>0</v>
      </c>
      <c r="AH90" s="24">
        <v>22</v>
      </c>
      <c r="AI90" s="24">
        <f>'初三'!AI34</f>
        <v>0</v>
      </c>
      <c r="AJ90" s="24">
        <v>23</v>
      </c>
    </row>
    <row r="91" spans="1:36" ht="14.25">
      <c r="A91" s="24" t="str">
        <f>'初三'!A35</f>
        <v>刘彩萍</v>
      </c>
      <c r="B91" s="24">
        <f>'初三'!B35</f>
        <v>0</v>
      </c>
      <c r="C91" s="24">
        <f>'初三'!C35</f>
        <v>0</v>
      </c>
      <c r="D91" s="24">
        <f>'初三'!D35</f>
        <v>0</v>
      </c>
      <c r="E91" s="24">
        <v>21</v>
      </c>
      <c r="F91" s="24">
        <f>'初三'!F35</f>
        <v>32</v>
      </c>
      <c r="G91" s="24">
        <f>'初三'!G35</f>
        <v>0</v>
      </c>
      <c r="H91" s="32" t="str">
        <f>'初三'!H35</f>
        <v>教研</v>
      </c>
      <c r="I91" s="36">
        <f>'初三'!I35</f>
        <v>0</v>
      </c>
      <c r="J91" s="24">
        <f>'初三'!J35</f>
        <v>36</v>
      </c>
      <c r="K91" s="24">
        <f>'初三'!K35</f>
        <v>0</v>
      </c>
      <c r="L91" s="24">
        <f>'初三'!L35</f>
        <v>0</v>
      </c>
      <c r="M91" s="24">
        <v>22</v>
      </c>
      <c r="N91" s="24">
        <f>'初三'!N35</f>
        <v>0</v>
      </c>
      <c r="O91" s="32">
        <f>'初三'!O35</f>
        <v>31</v>
      </c>
      <c r="P91" s="36">
        <f>'初三'!P35</f>
        <v>0</v>
      </c>
      <c r="Q91" s="24">
        <f>'初三'!Q35</f>
        <v>0</v>
      </c>
      <c r="R91" s="24">
        <v>26</v>
      </c>
      <c r="S91" s="24">
        <f>'初三'!S35</f>
        <v>0</v>
      </c>
      <c r="T91" s="24">
        <f>'初三'!T35</f>
        <v>0</v>
      </c>
      <c r="U91" s="24">
        <f>'初三'!U35</f>
        <v>33</v>
      </c>
      <c r="V91" s="32">
        <f>'初三'!V35</f>
        <v>0</v>
      </c>
      <c r="W91" s="36">
        <f>'初三'!W35</f>
        <v>0</v>
      </c>
      <c r="X91" s="24">
        <f>'初三'!X35</f>
        <v>0</v>
      </c>
      <c r="Y91" s="24">
        <f>'初三'!Y35</f>
        <v>0</v>
      </c>
      <c r="Z91" s="24">
        <f>'初三'!Z35</f>
        <v>0</v>
      </c>
      <c r="AA91" s="24">
        <v>11</v>
      </c>
      <c r="AB91" s="24">
        <f>'初三'!AB35</f>
        <v>35</v>
      </c>
      <c r="AC91" s="32">
        <v>24</v>
      </c>
      <c r="AD91" s="36">
        <f>'初三'!AD35</f>
        <v>0</v>
      </c>
      <c r="AE91" s="24">
        <f>'初三'!AE35</f>
        <v>0</v>
      </c>
      <c r="AF91" s="24">
        <f>'初三'!AF35</f>
        <v>0</v>
      </c>
      <c r="AG91" s="24">
        <v>23</v>
      </c>
      <c r="AH91" s="24">
        <f>'初三'!AH35</f>
        <v>0</v>
      </c>
      <c r="AI91" s="24">
        <v>25</v>
      </c>
      <c r="AJ91" s="32">
        <f>'初三'!AJ35</f>
        <v>34</v>
      </c>
    </row>
    <row r="92" spans="2:36" ht="14.25">
      <c r="B92" s="46">
        <f>SUM(B4:B91)</f>
        <v>457</v>
      </c>
      <c r="C92" s="46">
        <f aca="true" t="shared" si="0" ref="C92:AJ92">SUM(C4:C91)</f>
        <v>485</v>
      </c>
      <c r="D92" s="46">
        <f t="shared" si="0"/>
        <v>535</v>
      </c>
      <c r="E92" s="46">
        <f t="shared" si="0"/>
        <v>566</v>
      </c>
      <c r="F92" s="46">
        <f t="shared" si="0"/>
        <v>678</v>
      </c>
      <c r="G92" s="46">
        <f t="shared" si="0"/>
        <v>607</v>
      </c>
      <c r="H92" s="46">
        <f t="shared" si="0"/>
        <v>0</v>
      </c>
      <c r="I92" s="46">
        <f t="shared" si="0"/>
        <v>454</v>
      </c>
      <c r="J92" s="46">
        <f t="shared" si="0"/>
        <v>528</v>
      </c>
      <c r="K92" s="46">
        <f t="shared" si="0"/>
        <v>505</v>
      </c>
      <c r="L92" s="46">
        <f t="shared" si="0"/>
        <v>539</v>
      </c>
      <c r="M92" s="46">
        <f t="shared" si="0"/>
        <v>632</v>
      </c>
      <c r="N92" s="46">
        <f t="shared" si="0"/>
        <v>649</v>
      </c>
      <c r="O92" s="46">
        <f t="shared" si="0"/>
        <v>688</v>
      </c>
      <c r="P92" s="46">
        <f t="shared" si="0"/>
        <v>454</v>
      </c>
      <c r="Q92" s="46">
        <f t="shared" si="0"/>
        <v>521</v>
      </c>
      <c r="R92" s="46">
        <f t="shared" si="0"/>
        <v>525</v>
      </c>
      <c r="S92" s="46">
        <f t="shared" si="0"/>
        <v>514</v>
      </c>
      <c r="T92" s="46">
        <f t="shared" si="0"/>
        <v>613</v>
      </c>
      <c r="U92" s="46">
        <f t="shared" si="0"/>
        <v>703</v>
      </c>
      <c r="V92" s="46">
        <f t="shared" si="0"/>
        <v>620</v>
      </c>
      <c r="W92" s="46">
        <f t="shared" si="0"/>
        <v>457</v>
      </c>
      <c r="X92" s="46">
        <f t="shared" si="0"/>
        <v>556</v>
      </c>
      <c r="Y92" s="46">
        <f t="shared" si="0"/>
        <v>476</v>
      </c>
      <c r="Z92" s="46">
        <f t="shared" si="0"/>
        <v>507</v>
      </c>
      <c r="AA92" s="46">
        <f t="shared" si="0"/>
        <v>626</v>
      </c>
      <c r="AB92" s="46">
        <f t="shared" si="0"/>
        <v>661</v>
      </c>
      <c r="AC92" s="46">
        <f t="shared" si="0"/>
        <v>731</v>
      </c>
      <c r="AD92" s="46">
        <f t="shared" si="0"/>
        <v>440</v>
      </c>
      <c r="AE92" s="46">
        <f t="shared" si="0"/>
        <v>602</v>
      </c>
      <c r="AF92" s="46">
        <f t="shared" si="0"/>
        <v>457</v>
      </c>
      <c r="AG92" s="46">
        <f t="shared" si="0"/>
        <v>585</v>
      </c>
      <c r="AH92" s="46">
        <f t="shared" si="0"/>
        <v>562</v>
      </c>
      <c r="AI92" s="46">
        <f t="shared" si="0"/>
        <v>594</v>
      </c>
      <c r="AJ92" s="46">
        <f t="shared" si="0"/>
        <v>695</v>
      </c>
    </row>
  </sheetData>
  <sheetProtection/>
  <mergeCells count="6">
    <mergeCell ref="B2:H2"/>
    <mergeCell ref="I2:O2"/>
    <mergeCell ref="P2:V2"/>
    <mergeCell ref="W2:AC2"/>
    <mergeCell ref="AD2:AJ2"/>
    <mergeCell ref="A2:A3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0"/>
  <sheetViews>
    <sheetView showZeros="0" zoomScaleSheetLayoutView="100" workbookViewId="0" topLeftCell="A433">
      <selection activeCell="H434" sqref="H434:M444"/>
    </sheetView>
  </sheetViews>
  <sheetFormatPr defaultColWidth="9.00390625" defaultRowHeight="14.25"/>
  <cols>
    <col min="1" max="6" width="7.00390625" style="0" customWidth="1"/>
    <col min="8" max="13" width="7.00390625" style="0" customWidth="1"/>
  </cols>
  <sheetData>
    <row r="1" spans="1:13" ht="36" customHeight="1">
      <c r="A1" s="14" t="s">
        <v>68</v>
      </c>
      <c r="B1" s="15"/>
      <c r="C1" s="15"/>
      <c r="D1" s="15"/>
      <c r="E1" s="15"/>
      <c r="F1" s="15"/>
      <c r="H1" s="14" t="s">
        <v>68</v>
      </c>
      <c r="I1" s="15"/>
      <c r="J1" s="15"/>
      <c r="K1" s="15"/>
      <c r="L1" s="15"/>
      <c r="M1" s="15"/>
    </row>
    <row r="2" spans="1:13" ht="36" customHeight="1">
      <c r="A2" s="16" t="str">
        <f>Sheet1!A4</f>
        <v>邱丽娟</v>
      </c>
      <c r="B2" s="16"/>
      <c r="C2" s="16"/>
      <c r="D2" s="16"/>
      <c r="E2" s="16"/>
      <c r="F2" s="16"/>
      <c r="H2" s="16" t="str">
        <f>Sheet1!A5</f>
        <v>陆建平</v>
      </c>
      <c r="I2" s="16"/>
      <c r="J2" s="16"/>
      <c r="K2" s="16"/>
      <c r="L2" s="16"/>
      <c r="M2" s="16"/>
    </row>
    <row r="3" spans="1:13" ht="36" customHeight="1">
      <c r="A3" s="17" t="s">
        <v>70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H3" s="17" t="s">
        <v>70</v>
      </c>
      <c r="I3" s="18" t="s">
        <v>1</v>
      </c>
      <c r="J3" s="18" t="s">
        <v>2</v>
      </c>
      <c r="K3" s="18" t="s">
        <v>3</v>
      </c>
      <c r="L3" s="18" t="s">
        <v>4</v>
      </c>
      <c r="M3" s="19" t="s">
        <v>5</v>
      </c>
    </row>
    <row r="4" spans="1:13" ht="36" customHeight="1">
      <c r="A4" s="20">
        <v>1</v>
      </c>
      <c r="B4" s="21">
        <f>Sheet1!$B$4</f>
        <v>0</v>
      </c>
      <c r="C4" s="21">
        <f>Sheet1!$I$4</f>
        <v>11</v>
      </c>
      <c r="D4" s="21">
        <f>Sheet1!$P$4</f>
        <v>0</v>
      </c>
      <c r="E4" s="21">
        <f>Sheet1!$W$4</f>
        <v>0</v>
      </c>
      <c r="F4" s="21">
        <f>Sheet1!$AD$4</f>
        <v>11</v>
      </c>
      <c r="H4" s="20">
        <v>1</v>
      </c>
      <c r="I4" s="21">
        <f>Sheet1!$B$5</f>
        <v>0</v>
      </c>
      <c r="J4" s="21">
        <f>Sheet1!$I$5</f>
        <v>12</v>
      </c>
      <c r="K4" s="21">
        <f>Sheet1!$P$5</f>
        <v>0</v>
      </c>
      <c r="L4" s="21">
        <f>Sheet1!$W$5</f>
        <v>0</v>
      </c>
      <c r="M4" s="21">
        <f>Sheet1!$AD$5</f>
        <v>12</v>
      </c>
    </row>
    <row r="5" spans="1:13" ht="36" customHeight="1">
      <c r="A5" s="20">
        <v>2</v>
      </c>
      <c r="B5" s="21">
        <f>Sheet1!$C$4</f>
        <v>0</v>
      </c>
      <c r="C5" s="21">
        <f>Sheet1!$J$4</f>
        <v>0</v>
      </c>
      <c r="D5" s="21">
        <f>Sheet1!$Q$4</f>
        <v>11</v>
      </c>
      <c r="E5" s="21">
        <f>Sheet1!$X$4</f>
        <v>0</v>
      </c>
      <c r="F5" s="21">
        <f>Sheet1!$AE$4</f>
        <v>0</v>
      </c>
      <c r="H5" s="20">
        <v>2</v>
      </c>
      <c r="I5" s="21">
        <f>Sheet1!$C$5</f>
        <v>12</v>
      </c>
      <c r="J5" s="21">
        <f>Sheet1!$J$5</f>
        <v>0</v>
      </c>
      <c r="K5" s="21">
        <f>Sheet1!$Q$5</f>
        <v>0</v>
      </c>
      <c r="L5" s="21">
        <f>Sheet1!$X$5</f>
        <v>0</v>
      </c>
      <c r="M5" s="21">
        <f>Sheet1!$AE$5</f>
        <v>0</v>
      </c>
    </row>
    <row r="6" spans="1:13" ht="36" customHeight="1">
      <c r="A6" s="20">
        <v>3</v>
      </c>
      <c r="B6" s="21">
        <f>Sheet1!$D$4</f>
        <v>0</v>
      </c>
      <c r="C6" s="21">
        <f>Sheet1!$K$4</f>
        <v>0</v>
      </c>
      <c r="D6" s="21">
        <f>Sheet1!$R$4</f>
        <v>0</v>
      </c>
      <c r="E6" s="21">
        <f>Sheet1!$Y$4</f>
        <v>11</v>
      </c>
      <c r="F6" s="21">
        <f>Sheet1!$AF$4</f>
        <v>0</v>
      </c>
      <c r="H6" s="20">
        <v>3</v>
      </c>
      <c r="I6" s="21">
        <f>Sheet1!$D$5</f>
        <v>0</v>
      </c>
      <c r="J6" s="21">
        <f>Sheet1!$K$5</f>
        <v>0</v>
      </c>
      <c r="K6" s="21">
        <f>Sheet1!$R$5</f>
        <v>12</v>
      </c>
      <c r="L6" s="21">
        <f>Sheet1!$Y$5</f>
        <v>0</v>
      </c>
      <c r="M6" s="21">
        <f>Sheet1!$AF$5</f>
        <v>0</v>
      </c>
    </row>
    <row r="7" spans="1:13" ht="36" customHeight="1">
      <c r="A7" s="20">
        <v>4</v>
      </c>
      <c r="B7" s="21">
        <f>Sheet1!$E$4</f>
        <v>11</v>
      </c>
      <c r="C7" s="21">
        <f>Sheet1!$L$4</f>
        <v>0</v>
      </c>
      <c r="D7" s="21">
        <f>Sheet1!$S$4</f>
        <v>0</v>
      </c>
      <c r="E7" s="21">
        <f>Sheet1!$Z$4</f>
        <v>0</v>
      </c>
      <c r="F7" s="21">
        <f>Sheet1!$AG$4</f>
        <v>0</v>
      </c>
      <c r="H7" s="20">
        <v>4</v>
      </c>
      <c r="I7" s="21">
        <f>Sheet1!$E$5</f>
        <v>0</v>
      </c>
      <c r="J7" s="21">
        <f>Sheet1!$L$5</f>
        <v>0</v>
      </c>
      <c r="K7" s="21">
        <f>Sheet1!$S$5</f>
        <v>0</v>
      </c>
      <c r="L7" s="21">
        <f>Sheet1!$Z$5</f>
        <v>12</v>
      </c>
      <c r="M7" s="21">
        <f>Sheet1!$AG$5</f>
        <v>0</v>
      </c>
    </row>
    <row r="8" spans="1:13" ht="36" customHeight="1">
      <c r="A8" s="20">
        <v>5</v>
      </c>
      <c r="B8" s="21">
        <f>Sheet1!$F$4</f>
        <v>0</v>
      </c>
      <c r="C8" s="21">
        <f>Sheet1!$M$4</f>
        <v>0</v>
      </c>
      <c r="D8" s="21">
        <f>Sheet1!$T$4</f>
        <v>11</v>
      </c>
      <c r="E8" s="21" t="str">
        <f>Sheet1!$AA$4</f>
        <v>教</v>
      </c>
      <c r="F8" s="21">
        <f>Sheet1!$AH$4</f>
        <v>0</v>
      </c>
      <c r="H8" s="20">
        <v>5</v>
      </c>
      <c r="I8" s="21">
        <f>Sheet1!$F$5</f>
        <v>0</v>
      </c>
      <c r="J8" s="21">
        <f>Sheet1!$M$5</f>
        <v>0</v>
      </c>
      <c r="K8" s="21">
        <f>Sheet1!$T$5</f>
        <v>0</v>
      </c>
      <c r="L8" s="21" t="str">
        <f>Sheet1!$AA$5</f>
        <v>教</v>
      </c>
      <c r="M8" s="21">
        <f>Sheet1!$AH$5</f>
        <v>0</v>
      </c>
    </row>
    <row r="9" spans="1:13" ht="36" customHeight="1">
      <c r="A9" s="20">
        <v>6</v>
      </c>
      <c r="B9" s="21">
        <f>Sheet1!$G$4</f>
        <v>0</v>
      </c>
      <c r="C9" s="21">
        <f>Sheet1!$N$4</f>
        <v>0</v>
      </c>
      <c r="D9" s="21">
        <f>Sheet1!$U$4</f>
        <v>0</v>
      </c>
      <c r="E9" s="21" t="str">
        <f>Sheet1!$AB$4</f>
        <v>研</v>
      </c>
      <c r="F9" s="21">
        <f>Sheet1!$AI$4</f>
        <v>0</v>
      </c>
      <c r="H9" s="20">
        <v>6</v>
      </c>
      <c r="I9" s="21">
        <f>Sheet1!$G$5</f>
        <v>0</v>
      </c>
      <c r="J9" s="21">
        <f>Sheet1!$N$5</f>
        <v>0</v>
      </c>
      <c r="K9" s="21">
        <f>Sheet1!$U$5</f>
        <v>0</v>
      </c>
      <c r="L9" s="21" t="str">
        <f>Sheet1!$AB$5</f>
        <v>研</v>
      </c>
      <c r="M9" s="21">
        <f>Sheet1!$AI$5</f>
        <v>0</v>
      </c>
    </row>
    <row r="10" spans="1:13" ht="36" customHeight="1">
      <c r="A10" s="20">
        <v>7</v>
      </c>
      <c r="B10" s="21">
        <f>Sheet1!$H$4</f>
        <v>0</v>
      </c>
      <c r="C10" s="21">
        <f>Sheet1!$O$4</f>
        <v>0</v>
      </c>
      <c r="D10" s="21">
        <f>Sheet1!$V$4</f>
        <v>0</v>
      </c>
      <c r="E10" s="21">
        <f>Sheet1!$AC$4</f>
        <v>0</v>
      </c>
      <c r="F10" s="21">
        <f>Sheet1!$AJ$4</f>
        <v>0</v>
      </c>
      <c r="H10" s="20">
        <v>7</v>
      </c>
      <c r="I10" s="21">
        <f>Sheet1!$H$5</f>
        <v>0</v>
      </c>
      <c r="J10" s="21">
        <f>Sheet1!$O$5</f>
        <v>0</v>
      </c>
      <c r="K10" s="21">
        <f>Sheet1!$V$5</f>
        <v>0</v>
      </c>
      <c r="L10" s="21">
        <f>Sheet1!$AC$5</f>
        <v>0</v>
      </c>
      <c r="M10" s="21">
        <f>Sheet1!$AJ$5</f>
        <v>12</v>
      </c>
    </row>
    <row r="13" spans="1:13" ht="36" customHeight="1">
      <c r="A13" s="14" t="s">
        <v>68</v>
      </c>
      <c r="B13" s="15"/>
      <c r="C13" s="15"/>
      <c r="D13" s="15"/>
      <c r="E13" s="15"/>
      <c r="F13" s="15"/>
      <c r="H13" s="14" t="s">
        <v>68</v>
      </c>
      <c r="I13" s="15"/>
      <c r="J13" s="15"/>
      <c r="K13" s="15"/>
      <c r="L13" s="15"/>
      <c r="M13" s="15"/>
    </row>
    <row r="14" spans="1:13" ht="36" customHeight="1">
      <c r="A14" s="16" t="str">
        <f>Sheet1!A6</f>
        <v>吕思佳</v>
      </c>
      <c r="B14" s="16"/>
      <c r="C14" s="16"/>
      <c r="D14" s="16"/>
      <c r="E14" s="16"/>
      <c r="F14" s="16"/>
      <c r="H14" s="16" t="str">
        <f>Sheet1!A7</f>
        <v>徐丽智</v>
      </c>
      <c r="I14" s="16"/>
      <c r="J14" s="16"/>
      <c r="K14" s="16"/>
      <c r="L14" s="16"/>
      <c r="M14" s="16"/>
    </row>
    <row r="15" spans="1:13" ht="36" customHeight="1">
      <c r="A15" s="17" t="s">
        <v>70</v>
      </c>
      <c r="B15" s="18" t="s">
        <v>1</v>
      </c>
      <c r="C15" s="18" t="s">
        <v>2</v>
      </c>
      <c r="D15" s="18" t="s">
        <v>3</v>
      </c>
      <c r="E15" s="18" t="s">
        <v>4</v>
      </c>
      <c r="F15" s="19" t="s">
        <v>5</v>
      </c>
      <c r="H15" s="17" t="s">
        <v>70</v>
      </c>
      <c r="I15" s="18" t="s">
        <v>1</v>
      </c>
      <c r="J15" s="18" t="s">
        <v>2</v>
      </c>
      <c r="K15" s="18" t="s">
        <v>3</v>
      </c>
      <c r="L15" s="18" t="s">
        <v>4</v>
      </c>
      <c r="M15" s="19" t="s">
        <v>5</v>
      </c>
    </row>
    <row r="16" spans="1:13" ht="36" customHeight="1">
      <c r="A16" s="20">
        <v>1</v>
      </c>
      <c r="B16" s="21">
        <f>Sheet1!$B$6</f>
        <v>14</v>
      </c>
      <c r="C16" s="21">
        <f>Sheet1!$I$6</f>
        <v>0</v>
      </c>
      <c r="D16" s="21">
        <f>Sheet1!$P$6</f>
        <v>13</v>
      </c>
      <c r="E16" s="21">
        <f>Sheet1!$W$6</f>
        <v>13</v>
      </c>
      <c r="F16" s="21">
        <f>Sheet1!$AD$6</f>
        <v>13</v>
      </c>
      <c r="H16" s="20">
        <v>1</v>
      </c>
      <c r="I16" s="21">
        <f>Sheet1!$B$7</f>
        <v>0</v>
      </c>
      <c r="J16" s="21">
        <f>Sheet1!$I$7</f>
        <v>16</v>
      </c>
      <c r="K16" s="21">
        <f>Sheet1!$P$7</f>
        <v>15</v>
      </c>
      <c r="L16" s="21">
        <f>Sheet1!$W$7</f>
        <v>0</v>
      </c>
      <c r="M16" s="21">
        <f>Sheet1!$AD$7</f>
        <v>0</v>
      </c>
    </row>
    <row r="17" spans="1:13" ht="36" customHeight="1">
      <c r="A17" s="20">
        <v>2</v>
      </c>
      <c r="B17" s="21">
        <f>Sheet1!$C$6</f>
        <v>0</v>
      </c>
      <c r="C17" s="21">
        <f>Sheet1!$J$6</f>
        <v>14</v>
      </c>
      <c r="D17" s="21">
        <f>Sheet1!$Q$6</f>
        <v>0</v>
      </c>
      <c r="E17" s="21">
        <f>Sheet1!$X$6</f>
        <v>14</v>
      </c>
      <c r="F17" s="21">
        <f>Sheet1!$AE$6</f>
        <v>0</v>
      </c>
      <c r="H17" s="20">
        <v>2</v>
      </c>
      <c r="I17" s="21">
        <f>Sheet1!$C$7</f>
        <v>15</v>
      </c>
      <c r="J17" s="21">
        <f>Sheet1!$J$7</f>
        <v>0</v>
      </c>
      <c r="K17" s="21">
        <f>Sheet1!$Q$7</f>
        <v>16</v>
      </c>
      <c r="L17" s="21">
        <f>Sheet1!$X$7</f>
        <v>16</v>
      </c>
      <c r="M17" s="21">
        <f>Sheet1!$AE$7</f>
        <v>16</v>
      </c>
    </row>
    <row r="18" spans="1:13" ht="36" customHeight="1">
      <c r="A18" s="20">
        <v>3</v>
      </c>
      <c r="B18" s="21">
        <f>Sheet1!$D$6</f>
        <v>13</v>
      </c>
      <c r="C18" s="21">
        <f>Sheet1!$K$6</f>
        <v>0</v>
      </c>
      <c r="D18" s="21">
        <f>Sheet1!$R$6</f>
        <v>0</v>
      </c>
      <c r="E18" s="21">
        <f>Sheet1!$Y$6</f>
        <v>0</v>
      </c>
      <c r="F18" s="21">
        <f>Sheet1!$AF$6</f>
        <v>14</v>
      </c>
      <c r="H18" s="20">
        <v>3</v>
      </c>
      <c r="I18" s="21">
        <f>Sheet1!$D$7</f>
        <v>0</v>
      </c>
      <c r="J18" s="21">
        <f>Sheet1!$K$7</f>
        <v>0</v>
      </c>
      <c r="K18" s="21">
        <f>Sheet1!$R$7</f>
        <v>0</v>
      </c>
      <c r="L18" s="21">
        <f>Sheet1!$Y$7</f>
        <v>15</v>
      </c>
      <c r="M18" s="21">
        <f>Sheet1!$AF$7</f>
        <v>0</v>
      </c>
    </row>
    <row r="19" spans="1:13" ht="36" customHeight="1">
      <c r="A19" s="20">
        <v>4</v>
      </c>
      <c r="B19" s="21">
        <f>Sheet1!$E$6</f>
        <v>0</v>
      </c>
      <c r="C19" s="21">
        <f>Sheet1!$L$6</f>
        <v>13</v>
      </c>
      <c r="D19" s="21">
        <f>Sheet1!$S$6</f>
        <v>14</v>
      </c>
      <c r="E19" s="21">
        <f>Sheet1!$Z$6</f>
        <v>0</v>
      </c>
      <c r="F19" s="21">
        <f>Sheet1!$AG$6</f>
        <v>0</v>
      </c>
      <c r="H19" s="20">
        <v>4</v>
      </c>
      <c r="I19" s="21">
        <f>Sheet1!$E$7</f>
        <v>16</v>
      </c>
      <c r="J19" s="21">
        <f>Sheet1!$L$7</f>
        <v>15</v>
      </c>
      <c r="K19" s="21">
        <f>Sheet1!$S$7</f>
        <v>0</v>
      </c>
      <c r="L19" s="21">
        <f>Sheet1!$Z$7</f>
        <v>0</v>
      </c>
      <c r="M19" s="21">
        <f>Sheet1!$AG$7</f>
        <v>0</v>
      </c>
    </row>
    <row r="20" spans="1:13" ht="36" customHeight="1">
      <c r="A20" s="20">
        <v>5</v>
      </c>
      <c r="B20" s="21">
        <f>Sheet1!$F$6</f>
        <v>0</v>
      </c>
      <c r="C20" s="21">
        <f>Sheet1!$M$6</f>
        <v>0</v>
      </c>
      <c r="D20" s="21">
        <f>Sheet1!$T$6</f>
        <v>0</v>
      </c>
      <c r="E20" s="21" t="str">
        <f>Sheet1!$AA$6</f>
        <v>教</v>
      </c>
      <c r="F20" s="21">
        <f>Sheet1!$AH$6</f>
        <v>0</v>
      </c>
      <c r="H20" s="20">
        <v>5</v>
      </c>
      <c r="I20" s="21">
        <f>Sheet1!$F$7</f>
        <v>0</v>
      </c>
      <c r="J20" s="21">
        <f>Sheet1!$M$7</f>
        <v>0</v>
      </c>
      <c r="K20" s="21">
        <f>Sheet1!$T$7</f>
        <v>0</v>
      </c>
      <c r="L20" s="21" t="str">
        <f>Sheet1!$AA$7</f>
        <v>教</v>
      </c>
      <c r="M20" s="21">
        <f>Sheet1!$AH$7</f>
        <v>15</v>
      </c>
    </row>
    <row r="21" spans="1:13" ht="36" customHeight="1">
      <c r="A21" s="20">
        <v>6</v>
      </c>
      <c r="B21" s="21">
        <f>Sheet1!$G$6</f>
        <v>0</v>
      </c>
      <c r="C21" s="21">
        <f>Sheet1!$N$6</f>
        <v>13</v>
      </c>
      <c r="D21" s="21">
        <f>Sheet1!$U$6</f>
        <v>0</v>
      </c>
      <c r="E21" s="21" t="str">
        <f>Sheet1!$AB$6</f>
        <v>研</v>
      </c>
      <c r="F21" s="21">
        <f>Sheet1!$AI$6</f>
        <v>0</v>
      </c>
      <c r="H21" s="20">
        <v>6</v>
      </c>
      <c r="I21" s="21">
        <f>Sheet1!$G$7</f>
        <v>0</v>
      </c>
      <c r="J21" s="21">
        <f>Sheet1!$N$7</f>
        <v>0</v>
      </c>
      <c r="K21" s="21">
        <f>Sheet1!$U$7</f>
        <v>16</v>
      </c>
      <c r="L21" s="21" t="str">
        <f>Sheet1!$AB$7</f>
        <v>研</v>
      </c>
      <c r="M21" s="21">
        <f>Sheet1!$AI$7</f>
        <v>0</v>
      </c>
    </row>
    <row r="22" spans="1:13" ht="36" customHeight="1">
      <c r="A22" s="20">
        <v>7</v>
      </c>
      <c r="B22" s="21">
        <f>Sheet1!$H$6</f>
        <v>0</v>
      </c>
      <c r="C22" s="21">
        <f>Sheet1!$O$6</f>
        <v>14</v>
      </c>
      <c r="D22" s="21">
        <f>Sheet1!$V$6</f>
        <v>0</v>
      </c>
      <c r="E22" s="21">
        <f>Sheet1!$AC$6</f>
        <v>0</v>
      </c>
      <c r="F22" s="21">
        <f>Sheet1!$AJ$6</f>
        <v>0</v>
      </c>
      <c r="H22" s="20">
        <v>7</v>
      </c>
      <c r="I22" s="21">
        <f>Sheet1!$H$7</f>
        <v>0</v>
      </c>
      <c r="J22" s="21">
        <f>Sheet1!$O$7</f>
        <v>15</v>
      </c>
      <c r="K22" s="21">
        <f>Sheet1!$V$7</f>
        <v>0</v>
      </c>
      <c r="L22" s="21">
        <f>Sheet1!$AC$7</f>
        <v>0</v>
      </c>
      <c r="M22" s="21">
        <f>Sheet1!$AJ$7</f>
        <v>0</v>
      </c>
    </row>
    <row r="24" spans="1:13" ht="36" customHeight="1">
      <c r="A24" s="14" t="s">
        <v>68</v>
      </c>
      <c r="B24" s="15"/>
      <c r="C24" s="15"/>
      <c r="D24" s="15"/>
      <c r="E24" s="15"/>
      <c r="F24" s="15"/>
      <c r="H24" s="14" t="s">
        <v>68</v>
      </c>
      <c r="I24" s="15"/>
      <c r="J24" s="15"/>
      <c r="K24" s="15"/>
      <c r="L24" s="15"/>
      <c r="M24" s="15"/>
    </row>
    <row r="25" spans="1:13" ht="36" customHeight="1">
      <c r="A25" s="16" t="str">
        <f>Sheet1!A8</f>
        <v>闫芳</v>
      </c>
      <c r="B25" s="16"/>
      <c r="C25" s="16"/>
      <c r="D25" s="16"/>
      <c r="E25" s="16"/>
      <c r="F25" s="16"/>
      <c r="H25" s="16" t="str">
        <f>Sheet1!A9</f>
        <v>赵月</v>
      </c>
      <c r="I25" s="16"/>
      <c r="J25" s="16"/>
      <c r="K25" s="16"/>
      <c r="L25" s="16"/>
      <c r="M25" s="16"/>
    </row>
    <row r="26" spans="1:13" ht="36" customHeight="1">
      <c r="A26" s="17" t="s">
        <v>70</v>
      </c>
      <c r="B26" s="18" t="s">
        <v>1</v>
      </c>
      <c r="C26" s="18" t="s">
        <v>2</v>
      </c>
      <c r="D26" s="18" t="s">
        <v>3</v>
      </c>
      <c r="E26" s="18" t="s">
        <v>4</v>
      </c>
      <c r="F26" s="19" t="s">
        <v>5</v>
      </c>
      <c r="H26" s="17" t="s">
        <v>70</v>
      </c>
      <c r="I26" s="18" t="s">
        <v>1</v>
      </c>
      <c r="J26" s="18" t="s">
        <v>2</v>
      </c>
      <c r="K26" s="18" t="s">
        <v>3</v>
      </c>
      <c r="L26" s="18" t="s">
        <v>4</v>
      </c>
      <c r="M26" s="19" t="s">
        <v>5</v>
      </c>
    </row>
    <row r="27" spans="1:13" ht="36" customHeight="1">
      <c r="A27" s="20">
        <v>1</v>
      </c>
      <c r="B27" s="21">
        <f>Sheet1!$B$8</f>
        <v>0</v>
      </c>
      <c r="C27" s="21">
        <f>Sheet1!$I$8</f>
        <v>17</v>
      </c>
      <c r="D27" s="21">
        <f>Sheet1!$P$8</f>
        <v>17</v>
      </c>
      <c r="E27" s="21">
        <f>Sheet1!$W$8</f>
        <v>0</v>
      </c>
      <c r="F27" s="21">
        <f>Sheet1!$AD$8</f>
        <v>17</v>
      </c>
      <c r="H27" s="20">
        <v>1</v>
      </c>
      <c r="I27" s="21">
        <f>Sheet1!$B$9</f>
        <v>11</v>
      </c>
      <c r="J27" s="21">
        <f>Sheet1!$I$9</f>
        <v>0</v>
      </c>
      <c r="K27" s="21">
        <f>Sheet1!$P$9</f>
        <v>12</v>
      </c>
      <c r="L27" s="21">
        <f>Sheet1!$W$9</f>
        <v>12</v>
      </c>
      <c r="M27" s="21">
        <f>Sheet1!$AD$9</f>
        <v>0</v>
      </c>
    </row>
    <row r="28" spans="1:13" ht="36" customHeight="1">
      <c r="A28" s="20">
        <v>2</v>
      </c>
      <c r="B28" s="21">
        <f>Sheet1!$C$8</f>
        <v>17</v>
      </c>
      <c r="C28" s="21">
        <f>Sheet1!$J$8</f>
        <v>0</v>
      </c>
      <c r="D28" s="21">
        <f>Sheet1!$Q$8</f>
        <v>0</v>
      </c>
      <c r="E28" s="21">
        <f>Sheet1!$X$8</f>
        <v>17</v>
      </c>
      <c r="F28" s="21">
        <f>Sheet1!$AE$8</f>
        <v>0</v>
      </c>
      <c r="H28" s="20">
        <v>2</v>
      </c>
      <c r="I28" s="21">
        <f>Sheet1!$C$9</f>
        <v>0</v>
      </c>
      <c r="J28" s="21">
        <f>Sheet1!$J$9</f>
        <v>12</v>
      </c>
      <c r="K28" s="21">
        <f>Sheet1!$Q$9</f>
        <v>0</v>
      </c>
      <c r="L28" s="21">
        <f>Sheet1!$X$9</f>
        <v>11</v>
      </c>
      <c r="M28" s="21">
        <f>Sheet1!$AE$9</f>
        <v>11</v>
      </c>
    </row>
    <row r="29" spans="1:13" ht="36" customHeight="1">
      <c r="A29" s="20">
        <v>3</v>
      </c>
      <c r="B29" s="21">
        <f>Sheet1!$D$8</f>
        <v>0</v>
      </c>
      <c r="C29" s="21">
        <f>Sheet1!$K$8</f>
        <v>0</v>
      </c>
      <c r="D29" s="21">
        <f>Sheet1!$R$8</f>
        <v>0</v>
      </c>
      <c r="E29" s="21">
        <f>Sheet1!$Y$8</f>
        <v>0</v>
      </c>
      <c r="F29" s="21">
        <f>Sheet1!$AF$8</f>
        <v>0</v>
      </c>
      <c r="H29" s="20">
        <v>3</v>
      </c>
      <c r="I29" s="21">
        <f>Sheet1!$D$9</f>
        <v>0</v>
      </c>
      <c r="J29" s="21">
        <f>Sheet1!$K$9</f>
        <v>11</v>
      </c>
      <c r="K29" s="21">
        <f>Sheet1!$R$9</f>
        <v>0</v>
      </c>
      <c r="L29" s="21">
        <f>Sheet1!$Y$9</f>
        <v>0</v>
      </c>
      <c r="M29" s="21">
        <f>Sheet1!$AF$9</f>
        <v>12</v>
      </c>
    </row>
    <row r="30" spans="1:13" ht="36" customHeight="1">
      <c r="A30" s="20">
        <v>4</v>
      </c>
      <c r="B30" s="21">
        <f>Sheet1!$E$8</f>
        <v>0</v>
      </c>
      <c r="C30" s="21">
        <f>Sheet1!$L$8</f>
        <v>0</v>
      </c>
      <c r="D30" s="21">
        <f>Sheet1!$S$8</f>
        <v>0</v>
      </c>
      <c r="E30" s="21">
        <f>Sheet1!$Z$8</f>
        <v>0</v>
      </c>
      <c r="F30" s="21">
        <f>Sheet1!$AG$8</f>
        <v>0</v>
      </c>
      <c r="H30" s="20">
        <v>4</v>
      </c>
      <c r="I30" s="21">
        <f>Sheet1!$E$9</f>
        <v>12</v>
      </c>
      <c r="J30" s="21">
        <f>Sheet1!$L$9</f>
        <v>0</v>
      </c>
      <c r="K30" s="21">
        <f>Sheet1!$S$9</f>
        <v>11</v>
      </c>
      <c r="L30" s="21">
        <f>Sheet1!$Z$9</f>
        <v>0</v>
      </c>
      <c r="M30" s="21">
        <f>Sheet1!$AG$9</f>
        <v>0</v>
      </c>
    </row>
    <row r="31" spans="1:13" ht="36" customHeight="1">
      <c r="A31" s="20">
        <v>5</v>
      </c>
      <c r="B31" s="21">
        <f>Sheet1!$F$8</f>
        <v>0</v>
      </c>
      <c r="C31" s="21">
        <f>Sheet1!$M$8</f>
        <v>0</v>
      </c>
      <c r="D31" s="21">
        <f>Sheet1!$T$8</f>
        <v>0</v>
      </c>
      <c r="E31" s="21">
        <f>Sheet1!$AA$8</f>
        <v>0</v>
      </c>
      <c r="F31" s="21">
        <f>Sheet1!$AH$8</f>
        <v>0</v>
      </c>
      <c r="H31" s="20">
        <v>5</v>
      </c>
      <c r="I31" s="21">
        <f>Sheet1!$F$9</f>
        <v>0</v>
      </c>
      <c r="J31" s="21">
        <f>Sheet1!$M$9</f>
        <v>0</v>
      </c>
      <c r="K31" s="21" t="str">
        <f>Sheet1!$T$9</f>
        <v>教</v>
      </c>
      <c r="L31" s="21">
        <f>Sheet1!$AA$9</f>
        <v>0</v>
      </c>
      <c r="M31" s="21">
        <f>Sheet1!$AH$9</f>
        <v>0</v>
      </c>
    </row>
    <row r="32" spans="1:13" ht="36" customHeight="1">
      <c r="A32" s="20">
        <v>6</v>
      </c>
      <c r="B32" s="21">
        <f>Sheet1!$G$8</f>
        <v>0</v>
      </c>
      <c r="C32" s="21">
        <f>Sheet1!$N$8</f>
        <v>17</v>
      </c>
      <c r="D32" s="21">
        <f>Sheet1!$U$8</f>
        <v>0</v>
      </c>
      <c r="E32" s="21">
        <f>Sheet1!$AB$8</f>
        <v>0</v>
      </c>
      <c r="F32" s="21">
        <f>Sheet1!$AI$8</f>
        <v>0</v>
      </c>
      <c r="H32" s="20">
        <v>6</v>
      </c>
      <c r="I32" s="21">
        <f>Sheet1!$G$9</f>
        <v>0</v>
      </c>
      <c r="J32" s="21">
        <f>Sheet1!$N$9</f>
        <v>0</v>
      </c>
      <c r="K32" s="21" t="str">
        <f>Sheet1!$U$9</f>
        <v>研</v>
      </c>
      <c r="L32" s="21">
        <f>Sheet1!$AB$9</f>
        <v>12</v>
      </c>
      <c r="M32" s="21">
        <f>Sheet1!$AI$9</f>
        <v>11</v>
      </c>
    </row>
    <row r="33" spans="1:13" ht="36" customHeight="1">
      <c r="A33" s="20">
        <v>7</v>
      </c>
      <c r="B33" s="21">
        <f>Sheet1!$H$8</f>
        <v>0</v>
      </c>
      <c r="C33" s="21">
        <f>Sheet1!$O$8</f>
        <v>0</v>
      </c>
      <c r="D33" s="21">
        <f>Sheet1!$V$8</f>
        <v>0</v>
      </c>
      <c r="E33" s="21">
        <f>Sheet1!$AC$8</f>
        <v>0</v>
      </c>
      <c r="F33" s="21">
        <f>Sheet1!$AJ$8</f>
        <v>0</v>
      </c>
      <c r="H33" s="20">
        <v>7</v>
      </c>
      <c r="I33" s="21">
        <f>Sheet1!$H$9</f>
        <v>0</v>
      </c>
      <c r="J33" s="21">
        <f>Sheet1!$O$9</f>
        <v>0</v>
      </c>
      <c r="K33" s="21">
        <f>Sheet1!$V$9</f>
        <v>0</v>
      </c>
      <c r="L33" s="21">
        <f>Sheet1!$AC$9</f>
        <v>0</v>
      </c>
      <c r="M33" s="21">
        <f>Sheet1!$AJ$9</f>
        <v>0</v>
      </c>
    </row>
    <row r="36" spans="1:13" ht="36" customHeight="1">
      <c r="A36" s="14" t="s">
        <v>68</v>
      </c>
      <c r="B36" s="15"/>
      <c r="C36" s="15"/>
      <c r="D36" s="15"/>
      <c r="E36" s="15"/>
      <c r="F36" s="15"/>
      <c r="H36" s="14" t="s">
        <v>68</v>
      </c>
      <c r="I36" s="15"/>
      <c r="J36" s="15"/>
      <c r="K36" s="15"/>
      <c r="L36" s="15"/>
      <c r="M36" s="15"/>
    </row>
    <row r="37" spans="1:13" ht="36" customHeight="1">
      <c r="A37" s="16" t="str">
        <f>Sheet1!A10</f>
        <v>张思言</v>
      </c>
      <c r="B37" s="16"/>
      <c r="C37" s="16"/>
      <c r="D37" s="16"/>
      <c r="E37" s="16"/>
      <c r="F37" s="16"/>
      <c r="H37" s="16" t="str">
        <f>Sheet1!A11</f>
        <v>汪嘉雨</v>
      </c>
      <c r="I37" s="16"/>
      <c r="J37" s="16"/>
      <c r="K37" s="16"/>
      <c r="L37" s="16"/>
      <c r="M37" s="16"/>
    </row>
    <row r="38" spans="1:13" ht="36" customHeight="1">
      <c r="A38" s="17" t="s">
        <v>70</v>
      </c>
      <c r="B38" s="18" t="s">
        <v>1</v>
      </c>
      <c r="C38" s="18" t="s">
        <v>2</v>
      </c>
      <c r="D38" s="18" t="s">
        <v>3</v>
      </c>
      <c r="E38" s="18" t="s">
        <v>4</v>
      </c>
      <c r="F38" s="19" t="s">
        <v>5</v>
      </c>
      <c r="H38" s="17" t="s">
        <v>70</v>
      </c>
      <c r="I38" s="18" t="s">
        <v>1</v>
      </c>
      <c r="J38" s="18" t="s">
        <v>2</v>
      </c>
      <c r="K38" s="18" t="s">
        <v>3</v>
      </c>
      <c r="L38" s="18" t="s">
        <v>4</v>
      </c>
      <c r="M38" s="19" t="s">
        <v>5</v>
      </c>
    </row>
    <row r="39" spans="1:13" ht="36" customHeight="1">
      <c r="A39" s="20">
        <v>1</v>
      </c>
      <c r="B39" s="21">
        <f>Sheet1!$B$10</f>
        <v>13</v>
      </c>
      <c r="C39" s="21">
        <f>Sheet1!$I$10</f>
        <v>0</v>
      </c>
      <c r="D39" s="21">
        <f>Sheet1!$P$10</f>
        <v>0</v>
      </c>
      <c r="E39" s="21">
        <f>Sheet1!$W$10</f>
        <v>14</v>
      </c>
      <c r="F39" s="21">
        <f>Sheet1!$AD$10</f>
        <v>14</v>
      </c>
      <c r="H39" s="20">
        <v>1</v>
      </c>
      <c r="I39" s="21">
        <f>Sheet1!$B$11</f>
        <v>0</v>
      </c>
      <c r="J39" s="21">
        <f>Sheet1!$I$11</f>
        <v>0</v>
      </c>
      <c r="K39" s="21">
        <f>Sheet1!$P$11</f>
        <v>0</v>
      </c>
      <c r="L39" s="21">
        <f>Sheet1!$W$11</f>
        <v>0</v>
      </c>
      <c r="M39" s="21">
        <f>Sheet1!$AD$11</f>
        <v>16</v>
      </c>
    </row>
    <row r="40" spans="1:13" ht="36" customHeight="1">
      <c r="A40" s="20">
        <v>2</v>
      </c>
      <c r="B40" s="21">
        <f>Sheet1!$C$10</f>
        <v>0</v>
      </c>
      <c r="C40" s="21">
        <f>Sheet1!$J$10</f>
        <v>13</v>
      </c>
      <c r="D40" s="21">
        <f>Sheet1!$Q$10</f>
        <v>13</v>
      </c>
      <c r="E40" s="21">
        <f>Sheet1!$X$10</f>
        <v>0</v>
      </c>
      <c r="F40" s="21">
        <f>Sheet1!$AE$10</f>
        <v>0</v>
      </c>
      <c r="H40" s="20">
        <v>2</v>
      </c>
      <c r="I40" s="21">
        <f>Sheet1!$C$11</f>
        <v>0</v>
      </c>
      <c r="J40" s="21">
        <f>Sheet1!$J$11</f>
        <v>0</v>
      </c>
      <c r="K40" s="21">
        <f>Sheet1!$Q$11</f>
        <v>0</v>
      </c>
      <c r="L40" s="21">
        <f>Sheet1!$X$11</f>
        <v>0</v>
      </c>
      <c r="M40" s="21">
        <f>Sheet1!$AE$11</f>
        <v>0</v>
      </c>
    </row>
    <row r="41" spans="1:13" ht="36" customHeight="1">
      <c r="A41" s="20">
        <v>3</v>
      </c>
      <c r="B41" s="21">
        <f>Sheet1!$D$10</f>
        <v>0</v>
      </c>
      <c r="C41" s="21">
        <f>Sheet1!$K$10</f>
        <v>14</v>
      </c>
      <c r="D41" s="21">
        <f>Sheet1!$R$10</f>
        <v>14</v>
      </c>
      <c r="E41" s="21">
        <f>Sheet1!$Y$10</f>
        <v>13</v>
      </c>
      <c r="F41" s="21">
        <f>Sheet1!$AF$10</f>
        <v>13</v>
      </c>
      <c r="H41" s="20">
        <v>3</v>
      </c>
      <c r="I41" s="21">
        <f>Sheet1!$D$11</f>
        <v>16</v>
      </c>
      <c r="J41" s="21">
        <f>Sheet1!$K$11</f>
        <v>16</v>
      </c>
      <c r="K41" s="21">
        <f>Sheet1!$R$11</f>
        <v>0</v>
      </c>
      <c r="L41" s="21">
        <f>Sheet1!$Y$11</f>
        <v>0</v>
      </c>
      <c r="M41" s="21">
        <f>Sheet1!$AF$11</f>
        <v>0</v>
      </c>
    </row>
    <row r="42" spans="1:13" ht="36" customHeight="1">
      <c r="A42" s="20">
        <v>4</v>
      </c>
      <c r="B42" s="21">
        <f>Sheet1!$E$10</f>
        <v>14</v>
      </c>
      <c r="C42" s="21">
        <f>Sheet1!$L$10</f>
        <v>0</v>
      </c>
      <c r="D42" s="21">
        <f>Sheet1!$S$10</f>
        <v>0</v>
      </c>
      <c r="E42" s="21">
        <f>Sheet1!$Z$10</f>
        <v>0</v>
      </c>
      <c r="F42" s="21">
        <f>Sheet1!$AG$10</f>
        <v>0</v>
      </c>
      <c r="H42" s="20">
        <v>4</v>
      </c>
      <c r="I42" s="21">
        <f>Sheet1!$E$11</f>
        <v>0</v>
      </c>
      <c r="J42" s="21">
        <f>Sheet1!$L$11</f>
        <v>0</v>
      </c>
      <c r="K42" s="21">
        <f>Sheet1!$S$11</f>
        <v>16</v>
      </c>
      <c r="L42" s="21">
        <f>Sheet1!$Z$11</f>
        <v>16</v>
      </c>
      <c r="M42" s="21">
        <f>Sheet1!$AG$11</f>
        <v>0</v>
      </c>
    </row>
    <row r="43" spans="1:13" ht="36" customHeight="1">
      <c r="A43" s="20">
        <v>5</v>
      </c>
      <c r="B43" s="21">
        <f>Sheet1!$F$10</f>
        <v>0</v>
      </c>
      <c r="C43" s="21">
        <f>Sheet1!$M$10</f>
        <v>0</v>
      </c>
      <c r="D43" s="21" t="str">
        <f>Sheet1!$T$10</f>
        <v>教</v>
      </c>
      <c r="E43" s="21">
        <f>Sheet1!$AA$10</f>
        <v>0</v>
      </c>
      <c r="F43" s="21">
        <f>Sheet1!$AH$10</f>
        <v>13</v>
      </c>
      <c r="H43" s="20">
        <v>5</v>
      </c>
      <c r="I43" s="21">
        <f>Sheet1!$F$11</f>
        <v>0</v>
      </c>
      <c r="J43" s="21">
        <f>Sheet1!$M$11</f>
        <v>0</v>
      </c>
      <c r="K43" s="21" t="str">
        <f>Sheet1!$T$11</f>
        <v>教</v>
      </c>
      <c r="L43" s="21">
        <f>Sheet1!$AA$11</f>
        <v>0</v>
      </c>
      <c r="M43" s="21">
        <f>Sheet1!$AH$11</f>
        <v>0</v>
      </c>
    </row>
    <row r="44" spans="1:13" ht="36" customHeight="1">
      <c r="A44" s="20">
        <v>6</v>
      </c>
      <c r="B44" s="21">
        <f>Sheet1!$G$10</f>
        <v>0</v>
      </c>
      <c r="C44" s="21">
        <f>Sheet1!$N$10</f>
        <v>0</v>
      </c>
      <c r="D44" s="21" t="str">
        <f>Sheet1!$U$10</f>
        <v>研</v>
      </c>
      <c r="E44" s="21">
        <f>Sheet1!$AB$10</f>
        <v>0</v>
      </c>
      <c r="F44" s="21">
        <f>Sheet1!$AI$10</f>
        <v>0</v>
      </c>
      <c r="H44" s="20">
        <v>6</v>
      </c>
      <c r="I44" s="21">
        <f>Sheet1!$G$11</f>
        <v>0</v>
      </c>
      <c r="J44" s="21">
        <f>Sheet1!$N$11</f>
        <v>16</v>
      </c>
      <c r="K44" s="21" t="str">
        <f>Sheet1!$U$11</f>
        <v>研</v>
      </c>
      <c r="L44" s="21">
        <f>Sheet1!$AB$11</f>
        <v>0</v>
      </c>
      <c r="M44" s="21">
        <f>Sheet1!$AI$11</f>
        <v>0</v>
      </c>
    </row>
    <row r="45" spans="1:13" ht="36" customHeight="1">
      <c r="A45" s="20">
        <v>7</v>
      </c>
      <c r="B45" s="21">
        <f>Sheet1!$H$10</f>
        <v>0</v>
      </c>
      <c r="C45" s="21">
        <f>Sheet1!$O$10</f>
        <v>0</v>
      </c>
      <c r="D45" s="21">
        <f>Sheet1!$V$10</f>
        <v>0</v>
      </c>
      <c r="E45" s="21">
        <f>Sheet1!$AC$10</f>
        <v>14</v>
      </c>
      <c r="F45" s="21">
        <f>Sheet1!$AJ$10</f>
        <v>0</v>
      </c>
      <c r="H45" s="20">
        <v>7</v>
      </c>
      <c r="I45" s="21">
        <f>Sheet1!$H$11</f>
        <v>0</v>
      </c>
      <c r="J45" s="21">
        <f>Sheet1!$O$11</f>
        <v>0</v>
      </c>
      <c r="K45" s="21">
        <f>Sheet1!$V$11</f>
        <v>0</v>
      </c>
      <c r="L45" s="21">
        <f>Sheet1!$AC$11</f>
        <v>0</v>
      </c>
      <c r="M45" s="21">
        <f>Sheet1!$AJ$11</f>
        <v>0</v>
      </c>
    </row>
    <row r="47" spans="1:13" ht="36" customHeight="1">
      <c r="A47" s="14" t="s">
        <v>68</v>
      </c>
      <c r="B47" s="15"/>
      <c r="C47" s="15"/>
      <c r="D47" s="15"/>
      <c r="E47" s="15"/>
      <c r="F47" s="15"/>
      <c r="H47" s="14" t="s">
        <v>68</v>
      </c>
      <c r="I47" s="15"/>
      <c r="J47" s="15"/>
      <c r="K47" s="15"/>
      <c r="L47" s="15"/>
      <c r="M47" s="15"/>
    </row>
    <row r="48" spans="1:13" ht="36" customHeight="1">
      <c r="A48" s="16" t="str">
        <f>Sheet1!A12</f>
        <v>许婷</v>
      </c>
      <c r="B48" s="16"/>
      <c r="C48" s="16"/>
      <c r="D48" s="16"/>
      <c r="E48" s="16"/>
      <c r="F48" s="16"/>
      <c r="H48" s="16" t="str">
        <f>Sheet1!A13</f>
        <v>陈菊林</v>
      </c>
      <c r="I48" s="16"/>
      <c r="J48" s="16"/>
      <c r="K48" s="16"/>
      <c r="L48" s="16"/>
      <c r="M48" s="16"/>
    </row>
    <row r="49" spans="1:13" ht="36" customHeight="1">
      <c r="A49" s="17" t="s">
        <v>70</v>
      </c>
      <c r="B49" s="18" t="s">
        <v>1</v>
      </c>
      <c r="C49" s="18" t="s">
        <v>2</v>
      </c>
      <c r="D49" s="18" t="s">
        <v>3</v>
      </c>
      <c r="E49" s="18" t="s">
        <v>4</v>
      </c>
      <c r="F49" s="19" t="s">
        <v>5</v>
      </c>
      <c r="H49" s="17" t="s">
        <v>70</v>
      </c>
      <c r="I49" s="18" t="s">
        <v>1</v>
      </c>
      <c r="J49" s="18" t="s">
        <v>2</v>
      </c>
      <c r="K49" s="18" t="s">
        <v>3</v>
      </c>
      <c r="L49" s="18" t="s">
        <v>4</v>
      </c>
      <c r="M49" s="19" t="s">
        <v>5</v>
      </c>
    </row>
    <row r="50" spans="1:13" ht="36" customHeight="1">
      <c r="A50" s="20">
        <v>1</v>
      </c>
      <c r="B50" s="21">
        <f>Sheet1!$B$12</f>
        <v>15</v>
      </c>
      <c r="C50" s="21">
        <f>Sheet1!$I$12</f>
        <v>0</v>
      </c>
      <c r="D50" s="21">
        <f>Sheet1!$P$12</f>
        <v>0</v>
      </c>
      <c r="E50" s="21">
        <f>Sheet1!$W$12</f>
        <v>15</v>
      </c>
      <c r="F50" s="21">
        <f>Sheet1!$AD$12</f>
        <v>0</v>
      </c>
      <c r="H50" s="20">
        <v>1</v>
      </c>
      <c r="I50" s="21">
        <f>Sheet1!$B$13</f>
        <v>0</v>
      </c>
      <c r="J50" s="21">
        <f>Sheet1!$I$13</f>
        <v>0</v>
      </c>
      <c r="K50" s="21">
        <f>Sheet1!$P$13</f>
        <v>0</v>
      </c>
      <c r="L50" s="21">
        <f>Sheet1!$W$13</f>
        <v>0</v>
      </c>
      <c r="M50" s="21">
        <f>Sheet1!$AD$13</f>
        <v>0</v>
      </c>
    </row>
    <row r="51" spans="1:13" ht="36" customHeight="1">
      <c r="A51" s="20">
        <v>2</v>
      </c>
      <c r="B51" s="21">
        <f>Sheet1!$C$12</f>
        <v>0</v>
      </c>
      <c r="C51" s="21">
        <f>Sheet1!$J$12</f>
        <v>15</v>
      </c>
      <c r="D51" s="21">
        <f>Sheet1!$Q$12</f>
        <v>0</v>
      </c>
      <c r="E51" s="21">
        <f>Sheet1!$X$12</f>
        <v>0</v>
      </c>
      <c r="F51" s="21">
        <f>Sheet1!$AE$12</f>
        <v>0</v>
      </c>
      <c r="H51" s="20">
        <v>2</v>
      </c>
      <c r="I51" s="21">
        <f>Sheet1!$C$13</f>
        <v>0</v>
      </c>
      <c r="J51" s="21">
        <f>Sheet1!$J$13</f>
        <v>17</v>
      </c>
      <c r="K51" s="21">
        <f>Sheet1!$Q$13</f>
        <v>17</v>
      </c>
      <c r="L51" s="21">
        <f>Sheet1!$X$13</f>
        <v>0</v>
      </c>
      <c r="M51" s="21">
        <f>Sheet1!$AE$13</f>
        <v>0</v>
      </c>
    </row>
    <row r="52" spans="1:13" ht="36" customHeight="1">
      <c r="A52" s="20">
        <v>3</v>
      </c>
      <c r="B52" s="21">
        <f>Sheet1!$D$12</f>
        <v>0</v>
      </c>
      <c r="C52" s="21">
        <f>Sheet1!$K$12</f>
        <v>0</v>
      </c>
      <c r="D52" s="21">
        <f>Sheet1!$R$12</f>
        <v>15</v>
      </c>
      <c r="E52" s="21">
        <f>Sheet1!$Y$12</f>
        <v>0</v>
      </c>
      <c r="F52" s="21">
        <f>Sheet1!$AF$12</f>
        <v>15</v>
      </c>
      <c r="H52" s="20">
        <v>3</v>
      </c>
      <c r="I52" s="21">
        <f>Sheet1!$D$13</f>
        <v>17</v>
      </c>
      <c r="J52" s="21">
        <f>Sheet1!$K$13</f>
        <v>0</v>
      </c>
      <c r="K52" s="21">
        <f>Sheet1!$R$13</f>
        <v>0</v>
      </c>
      <c r="L52" s="21">
        <f>Sheet1!$Y$13</f>
        <v>17</v>
      </c>
      <c r="M52" s="21">
        <f>Sheet1!$AF$13</f>
        <v>0</v>
      </c>
    </row>
    <row r="53" spans="1:13" ht="36" customHeight="1">
      <c r="A53" s="20">
        <v>4</v>
      </c>
      <c r="B53" s="21">
        <f>Sheet1!$E$12</f>
        <v>0</v>
      </c>
      <c r="C53" s="21">
        <f>Sheet1!$L$12</f>
        <v>0</v>
      </c>
      <c r="D53" s="21">
        <f>Sheet1!$S$12</f>
        <v>0</v>
      </c>
      <c r="E53" s="21">
        <f>Sheet1!$Z$12</f>
        <v>0</v>
      </c>
      <c r="F53" s="21">
        <f>Sheet1!$AG$12</f>
        <v>0</v>
      </c>
      <c r="H53" s="20">
        <v>4</v>
      </c>
      <c r="I53" s="21">
        <f>Sheet1!$E$13</f>
        <v>0</v>
      </c>
      <c r="J53" s="21">
        <f>Sheet1!$L$13</f>
        <v>0</v>
      </c>
      <c r="K53" s="21">
        <f>Sheet1!$S$13</f>
        <v>0</v>
      </c>
      <c r="L53" s="21">
        <f>Sheet1!$Z$13</f>
        <v>0</v>
      </c>
      <c r="M53" s="21">
        <f>Sheet1!$AG$13</f>
        <v>17</v>
      </c>
    </row>
    <row r="54" spans="1:13" ht="36" customHeight="1">
      <c r="A54" s="20">
        <v>5</v>
      </c>
      <c r="B54" s="21">
        <f>Sheet1!$F$12</f>
        <v>0</v>
      </c>
      <c r="C54" s="21">
        <f>Sheet1!$M$12</f>
        <v>0</v>
      </c>
      <c r="D54" s="21" t="str">
        <f>Sheet1!$T$12</f>
        <v>教</v>
      </c>
      <c r="E54" s="21">
        <f>Sheet1!$AA$12</f>
        <v>0</v>
      </c>
      <c r="F54" s="21">
        <f>Sheet1!$AH$12</f>
        <v>0</v>
      </c>
      <c r="H54" s="20">
        <v>5</v>
      </c>
      <c r="I54" s="21">
        <f>Sheet1!$F$13</f>
        <v>0</v>
      </c>
      <c r="J54" s="21">
        <f>Sheet1!$M$13</f>
        <v>0</v>
      </c>
      <c r="K54" s="21" t="str">
        <f>Sheet1!$T$13</f>
        <v>教</v>
      </c>
      <c r="L54" s="21">
        <f>Sheet1!$AA$13</f>
        <v>0</v>
      </c>
      <c r="M54" s="21">
        <f>Sheet1!$AH$13</f>
        <v>0</v>
      </c>
    </row>
    <row r="55" spans="1:13" ht="36" customHeight="1">
      <c r="A55" s="20">
        <v>6</v>
      </c>
      <c r="B55" s="21">
        <f>Sheet1!$G$12</f>
        <v>0</v>
      </c>
      <c r="C55" s="21">
        <f>Sheet1!$N$12</f>
        <v>0</v>
      </c>
      <c r="D55" s="21" t="str">
        <f>Sheet1!$U$12</f>
        <v>研</v>
      </c>
      <c r="E55" s="21">
        <f>Sheet1!$AB$12</f>
        <v>0</v>
      </c>
      <c r="F55" s="21">
        <f>Sheet1!$AI$12</f>
        <v>0</v>
      </c>
      <c r="H55" s="20">
        <v>6</v>
      </c>
      <c r="I55" s="21">
        <f>Sheet1!$G$13</f>
        <v>17</v>
      </c>
      <c r="J55" s="21">
        <f>Sheet1!$N$13</f>
        <v>0</v>
      </c>
      <c r="K55" s="21" t="str">
        <f>Sheet1!$U$13</f>
        <v>研</v>
      </c>
      <c r="L55" s="21">
        <f>Sheet1!$AB$13</f>
        <v>0</v>
      </c>
      <c r="M55" s="21">
        <f>Sheet1!$AI$13</f>
        <v>0</v>
      </c>
    </row>
    <row r="56" spans="1:13" ht="36" customHeight="1">
      <c r="A56" s="20">
        <v>7</v>
      </c>
      <c r="B56" s="21">
        <f>Sheet1!$H$12</f>
        <v>0</v>
      </c>
      <c r="C56" s="21">
        <f>Sheet1!$O$12</f>
        <v>0</v>
      </c>
      <c r="D56" s="21">
        <f>Sheet1!$V$12</f>
        <v>15</v>
      </c>
      <c r="E56" s="21">
        <f>Sheet1!$AC$12</f>
        <v>0</v>
      </c>
      <c r="F56" s="21">
        <f>Sheet1!$AJ$12</f>
        <v>0</v>
      </c>
      <c r="H56" s="20">
        <v>7</v>
      </c>
      <c r="I56" s="21">
        <f>Sheet1!$H$13</f>
        <v>0</v>
      </c>
      <c r="J56" s="21">
        <f>Sheet1!$O$13</f>
        <v>0</v>
      </c>
      <c r="K56" s="21">
        <f>Sheet1!$V$13</f>
        <v>0</v>
      </c>
      <c r="L56" s="21">
        <f>Sheet1!$AC$13</f>
        <v>0</v>
      </c>
      <c r="M56" s="21">
        <f>Sheet1!$AJ$13</f>
        <v>0</v>
      </c>
    </row>
    <row r="59" spans="1:13" ht="36" customHeight="1">
      <c r="A59" s="14" t="s">
        <v>68</v>
      </c>
      <c r="B59" s="15"/>
      <c r="C59" s="15"/>
      <c r="D59" s="15"/>
      <c r="E59" s="15"/>
      <c r="F59" s="15"/>
      <c r="H59" s="14" t="s">
        <v>68</v>
      </c>
      <c r="I59" s="15"/>
      <c r="J59" s="15"/>
      <c r="K59" s="15"/>
      <c r="L59" s="15"/>
      <c r="M59" s="15"/>
    </row>
    <row r="60" spans="1:13" ht="36" customHeight="1">
      <c r="A60" s="16" t="str">
        <f>Sheet1!A14</f>
        <v>田雪刚</v>
      </c>
      <c r="B60" s="16"/>
      <c r="C60" s="16"/>
      <c r="D60" s="16"/>
      <c r="E60" s="16"/>
      <c r="F60" s="16"/>
      <c r="H60" s="16" t="str">
        <f>Sheet1!A15</f>
        <v>时壕</v>
      </c>
      <c r="I60" s="16"/>
      <c r="J60" s="16"/>
      <c r="K60" s="16"/>
      <c r="L60" s="16"/>
      <c r="M60" s="16"/>
    </row>
    <row r="61" spans="1:13" ht="36" customHeight="1">
      <c r="A61" s="17" t="s">
        <v>70</v>
      </c>
      <c r="B61" s="18" t="s">
        <v>1</v>
      </c>
      <c r="C61" s="18" t="s">
        <v>2</v>
      </c>
      <c r="D61" s="18" t="s">
        <v>3</v>
      </c>
      <c r="E61" s="18" t="s">
        <v>4</v>
      </c>
      <c r="F61" s="19" t="s">
        <v>5</v>
      </c>
      <c r="H61" s="17" t="s">
        <v>70</v>
      </c>
      <c r="I61" s="18" t="s">
        <v>1</v>
      </c>
      <c r="J61" s="18" t="s">
        <v>2</v>
      </c>
      <c r="K61" s="18" t="s">
        <v>3</v>
      </c>
      <c r="L61" s="18" t="s">
        <v>4</v>
      </c>
      <c r="M61" s="19" t="s">
        <v>5</v>
      </c>
    </row>
    <row r="62" spans="1:13" ht="36" customHeight="1">
      <c r="A62" s="20">
        <v>1</v>
      </c>
      <c r="B62" s="21">
        <f>Sheet1!$B$14</f>
        <v>0</v>
      </c>
      <c r="C62" s="21">
        <f>Sheet1!$I$14</f>
        <v>0</v>
      </c>
      <c r="D62" s="21">
        <f>Sheet1!$P$14</f>
        <v>11</v>
      </c>
      <c r="E62" s="21">
        <f>Sheet1!$W$14</f>
        <v>11</v>
      </c>
      <c r="F62" s="21">
        <f>Sheet1!$AD$14</f>
        <v>0</v>
      </c>
      <c r="H62" s="20">
        <v>1</v>
      </c>
      <c r="I62" s="21">
        <f>Sheet1!$B$15</f>
        <v>12</v>
      </c>
      <c r="J62" s="21">
        <f>Sheet1!$I$15</f>
        <v>0</v>
      </c>
      <c r="K62" s="21">
        <f>Sheet1!$P$15</f>
        <v>0</v>
      </c>
      <c r="L62" s="21">
        <f>Sheet1!$W$15</f>
        <v>0</v>
      </c>
      <c r="M62" s="21">
        <f>Sheet1!$AD$15</f>
        <v>0</v>
      </c>
    </row>
    <row r="63" spans="1:13" ht="36" customHeight="1">
      <c r="A63" s="20">
        <v>2</v>
      </c>
      <c r="B63" s="21">
        <f>Sheet1!$C$14</f>
        <v>11</v>
      </c>
      <c r="C63" s="21">
        <f>Sheet1!$J$14</f>
        <v>11</v>
      </c>
      <c r="D63" s="21">
        <f>Sheet1!$Q$14</f>
        <v>0</v>
      </c>
      <c r="E63" s="21">
        <f>Sheet1!$X$14</f>
        <v>0</v>
      </c>
      <c r="F63" s="21">
        <f>Sheet1!$AE$14</f>
        <v>0</v>
      </c>
      <c r="H63" s="20">
        <v>2</v>
      </c>
      <c r="I63" s="21">
        <f>Sheet1!$C$15</f>
        <v>0</v>
      </c>
      <c r="J63" s="21">
        <f>Sheet1!$J$15</f>
        <v>0</v>
      </c>
      <c r="K63" s="21">
        <f>Sheet1!$Q$15</f>
        <v>12</v>
      </c>
      <c r="L63" s="21">
        <f>Sheet1!$X$15</f>
        <v>12</v>
      </c>
      <c r="M63" s="21">
        <f>Sheet1!$AE$15</f>
        <v>12</v>
      </c>
    </row>
    <row r="64" spans="1:13" ht="36" customHeight="1">
      <c r="A64" s="20">
        <v>3</v>
      </c>
      <c r="B64" s="21">
        <f>Sheet1!$D$14</f>
        <v>0</v>
      </c>
      <c r="C64" s="21">
        <f>Sheet1!$K$14</f>
        <v>0</v>
      </c>
      <c r="D64" s="21">
        <f>Sheet1!$R$14</f>
        <v>0</v>
      </c>
      <c r="E64" s="21">
        <f>Sheet1!$Y$14</f>
        <v>0</v>
      </c>
      <c r="F64" s="21">
        <f>Sheet1!$AF$14</f>
        <v>0</v>
      </c>
      <c r="H64" s="20">
        <v>3</v>
      </c>
      <c r="I64" s="21">
        <f>Sheet1!$D$15</f>
        <v>0</v>
      </c>
      <c r="J64" s="21">
        <f>Sheet1!$K$15</f>
        <v>0</v>
      </c>
      <c r="K64" s="21">
        <f>Sheet1!$R$15</f>
        <v>0</v>
      </c>
      <c r="L64" s="21">
        <f>Sheet1!$Y$15</f>
        <v>0</v>
      </c>
      <c r="M64" s="21">
        <f>Sheet1!$AF$15</f>
        <v>0</v>
      </c>
    </row>
    <row r="65" spans="1:13" ht="36" customHeight="1">
      <c r="A65" s="20">
        <v>4</v>
      </c>
      <c r="B65" s="21">
        <f>Sheet1!$E$14</f>
        <v>0</v>
      </c>
      <c r="C65" s="21">
        <f>Sheet1!$L$14</f>
        <v>0</v>
      </c>
      <c r="D65" s="21">
        <f>Sheet1!$S$14</f>
        <v>0</v>
      </c>
      <c r="E65" s="21">
        <f>Sheet1!$Z$14</f>
        <v>0</v>
      </c>
      <c r="F65" s="21">
        <f>Sheet1!$AG$14</f>
        <v>11</v>
      </c>
      <c r="H65" s="20">
        <v>4</v>
      </c>
      <c r="I65" s="21">
        <f>Sheet1!$E$15</f>
        <v>0</v>
      </c>
      <c r="J65" s="21">
        <f>Sheet1!$L$15</f>
        <v>12</v>
      </c>
      <c r="K65" s="21">
        <f>Sheet1!$S$15</f>
        <v>0</v>
      </c>
      <c r="L65" s="21">
        <f>Sheet1!$Z$15</f>
        <v>0</v>
      </c>
      <c r="M65" s="21">
        <f>Sheet1!$AG$15</f>
        <v>0</v>
      </c>
    </row>
    <row r="66" spans="1:13" ht="36" customHeight="1">
      <c r="A66" s="20">
        <v>5</v>
      </c>
      <c r="B66" s="21">
        <f>Sheet1!$F$14</f>
        <v>0</v>
      </c>
      <c r="C66" s="21" t="str">
        <f>Sheet1!$M$14</f>
        <v>教</v>
      </c>
      <c r="D66" s="21">
        <f>Sheet1!$T$14</f>
        <v>0</v>
      </c>
      <c r="E66" s="21">
        <f>Sheet1!$AA$14</f>
        <v>0</v>
      </c>
      <c r="F66" s="21">
        <f>Sheet1!$AH$14</f>
        <v>0</v>
      </c>
      <c r="H66" s="20">
        <v>5</v>
      </c>
      <c r="I66" s="21">
        <f>Sheet1!$F$15</f>
        <v>0</v>
      </c>
      <c r="J66" s="21" t="str">
        <f>Sheet1!$M$15</f>
        <v>教</v>
      </c>
      <c r="K66" s="21">
        <f>Sheet1!$T$15</f>
        <v>0</v>
      </c>
      <c r="L66" s="21">
        <f>Sheet1!$AA$15</f>
        <v>0</v>
      </c>
      <c r="M66" s="21">
        <f>Sheet1!$AH$15</f>
        <v>0</v>
      </c>
    </row>
    <row r="67" spans="1:13" ht="36" customHeight="1">
      <c r="A67" s="20">
        <v>6</v>
      </c>
      <c r="B67" s="21">
        <f>Sheet1!$G$14</f>
        <v>0</v>
      </c>
      <c r="C67" s="21" t="str">
        <f>Sheet1!$N$14</f>
        <v>研</v>
      </c>
      <c r="D67" s="21">
        <f>Sheet1!$U$14</f>
        <v>0</v>
      </c>
      <c r="E67" s="21">
        <f>Sheet1!$AB$14</f>
        <v>0</v>
      </c>
      <c r="F67" s="21">
        <f>Sheet1!$AI$14</f>
        <v>0</v>
      </c>
      <c r="H67" s="20">
        <v>6</v>
      </c>
      <c r="I67" s="21">
        <f>Sheet1!$G$15</f>
        <v>0</v>
      </c>
      <c r="J67" s="21" t="str">
        <f>Sheet1!$N$15</f>
        <v>研</v>
      </c>
      <c r="K67" s="21">
        <f>Sheet1!$U$15</f>
        <v>0</v>
      </c>
      <c r="L67" s="21">
        <f>Sheet1!$AB$15</f>
        <v>0</v>
      </c>
      <c r="M67" s="21">
        <f>Sheet1!$AI$15</f>
        <v>0</v>
      </c>
    </row>
    <row r="68" spans="1:13" ht="36" customHeight="1">
      <c r="A68" s="20">
        <v>7</v>
      </c>
      <c r="B68" s="21">
        <f>Sheet1!$H$14</f>
        <v>0</v>
      </c>
      <c r="C68" s="21">
        <f>Sheet1!$O$14</f>
        <v>0</v>
      </c>
      <c r="D68" s="21">
        <f>Sheet1!$V$14</f>
        <v>0</v>
      </c>
      <c r="E68" s="21">
        <f>Sheet1!$AC$14</f>
        <v>0</v>
      </c>
      <c r="F68" s="21">
        <f>Sheet1!$AJ$14</f>
        <v>0</v>
      </c>
      <c r="H68" s="20">
        <v>7</v>
      </c>
      <c r="I68" s="21">
        <f>Sheet1!$H$15</f>
        <v>0</v>
      </c>
      <c r="J68" s="21">
        <f>Sheet1!$O$15</f>
        <v>0</v>
      </c>
      <c r="K68" s="21">
        <f>Sheet1!$V$15</f>
        <v>0</v>
      </c>
      <c r="L68" s="21">
        <f>Sheet1!$AC$15</f>
        <v>0</v>
      </c>
      <c r="M68" s="21">
        <f>Sheet1!$AJ$15</f>
        <v>0</v>
      </c>
    </row>
    <row r="70" spans="1:13" ht="36" customHeight="1">
      <c r="A70" s="14" t="s">
        <v>68</v>
      </c>
      <c r="B70" s="15"/>
      <c r="C70" s="15"/>
      <c r="D70" s="15"/>
      <c r="E70" s="15"/>
      <c r="F70" s="15"/>
      <c r="H70" s="14" t="s">
        <v>68</v>
      </c>
      <c r="I70" s="15"/>
      <c r="J70" s="15"/>
      <c r="K70" s="15"/>
      <c r="L70" s="15"/>
      <c r="M70" s="15"/>
    </row>
    <row r="71" spans="1:13" ht="36" customHeight="1">
      <c r="A71" s="16" t="str">
        <f>Sheet1!A16</f>
        <v>宋明岐</v>
      </c>
      <c r="B71" s="16"/>
      <c r="C71" s="16"/>
      <c r="D71" s="16"/>
      <c r="E71" s="16"/>
      <c r="F71" s="16"/>
      <c r="H71" s="16" t="str">
        <f>Sheet1!A17</f>
        <v>过华尧</v>
      </c>
      <c r="I71" s="16"/>
      <c r="J71" s="16"/>
      <c r="K71" s="16"/>
      <c r="L71" s="16"/>
      <c r="M71" s="16"/>
    </row>
    <row r="72" spans="1:13" ht="36" customHeight="1">
      <c r="A72" s="17" t="s">
        <v>70</v>
      </c>
      <c r="B72" s="18" t="s">
        <v>1</v>
      </c>
      <c r="C72" s="18" t="s">
        <v>2</v>
      </c>
      <c r="D72" s="18" t="s">
        <v>3</v>
      </c>
      <c r="E72" s="18" t="s">
        <v>4</v>
      </c>
      <c r="F72" s="19" t="s">
        <v>5</v>
      </c>
      <c r="H72" s="17" t="s">
        <v>70</v>
      </c>
      <c r="I72" s="18" t="s">
        <v>1</v>
      </c>
      <c r="J72" s="18" t="s">
        <v>2</v>
      </c>
      <c r="K72" s="18" t="s">
        <v>3</v>
      </c>
      <c r="L72" s="18" t="s">
        <v>4</v>
      </c>
      <c r="M72" s="19" t="s">
        <v>5</v>
      </c>
    </row>
    <row r="73" spans="1:13" ht="36" customHeight="1">
      <c r="A73" s="20">
        <v>1</v>
      </c>
      <c r="B73" s="21">
        <f>Sheet1!$B$16</f>
        <v>0</v>
      </c>
      <c r="C73" s="21">
        <f>Sheet1!$I$16</f>
        <v>13</v>
      </c>
      <c r="D73" s="21">
        <f>Sheet1!$P$16</f>
        <v>0</v>
      </c>
      <c r="E73" s="21">
        <f>Sheet1!$W$16</f>
        <v>0</v>
      </c>
      <c r="F73" s="21">
        <f>Sheet1!$AD$16</f>
        <v>0</v>
      </c>
      <c r="H73" s="20">
        <v>1</v>
      </c>
      <c r="I73" s="21">
        <f>Sheet1!$B$17</f>
        <v>16</v>
      </c>
      <c r="J73" s="21">
        <f>Sheet1!$I$17</f>
        <v>0</v>
      </c>
      <c r="K73" s="21">
        <f>Sheet1!$P$17</f>
        <v>16</v>
      </c>
      <c r="L73" s="21">
        <f>Sheet1!$W$17</f>
        <v>16</v>
      </c>
      <c r="M73" s="21">
        <f>Sheet1!$AD$17</f>
        <v>0</v>
      </c>
    </row>
    <row r="74" spans="1:13" ht="36" customHeight="1">
      <c r="A74" s="20">
        <v>2</v>
      </c>
      <c r="B74" s="21">
        <f>Sheet1!$C$16</f>
        <v>0</v>
      </c>
      <c r="C74" s="21">
        <f>Sheet1!$J$16</f>
        <v>0</v>
      </c>
      <c r="D74" s="21">
        <f>Sheet1!$Q$16</f>
        <v>0</v>
      </c>
      <c r="E74" s="21">
        <f>Sheet1!$X$16</f>
        <v>13</v>
      </c>
      <c r="F74" s="21">
        <f>Sheet1!$AE$16</f>
        <v>13</v>
      </c>
      <c r="H74" s="20">
        <v>2</v>
      </c>
      <c r="I74" s="21">
        <f>Sheet1!$C$17</f>
        <v>0</v>
      </c>
      <c r="J74" s="21">
        <f>Sheet1!$J$17</f>
        <v>0</v>
      </c>
      <c r="K74" s="21">
        <f>Sheet1!$Q$17</f>
        <v>0</v>
      </c>
      <c r="L74" s="21">
        <f>Sheet1!$X$17</f>
        <v>0</v>
      </c>
      <c r="M74" s="21">
        <f>Sheet1!$AE$17</f>
        <v>0</v>
      </c>
    </row>
    <row r="75" spans="1:13" ht="36" customHeight="1">
      <c r="A75" s="20">
        <v>3</v>
      </c>
      <c r="B75" s="21">
        <f>Sheet1!$D$16</f>
        <v>0</v>
      </c>
      <c r="C75" s="21">
        <f>Sheet1!$K$16</f>
        <v>0</v>
      </c>
      <c r="D75" s="21">
        <f>Sheet1!$R$16</f>
        <v>13</v>
      </c>
      <c r="E75" s="21">
        <f>Sheet1!$Y$16</f>
        <v>0</v>
      </c>
      <c r="F75" s="21">
        <f>Sheet1!$AF$16</f>
        <v>0</v>
      </c>
      <c r="H75" s="20">
        <v>3</v>
      </c>
      <c r="I75" s="21">
        <f>Sheet1!$D$17</f>
        <v>0</v>
      </c>
      <c r="J75" s="21">
        <f>Sheet1!$K$17</f>
        <v>0</v>
      </c>
      <c r="K75" s="21">
        <f>Sheet1!$R$17</f>
        <v>0</v>
      </c>
      <c r="L75" s="21">
        <f>Sheet1!$Y$17</f>
        <v>0</v>
      </c>
      <c r="M75" s="21">
        <f>Sheet1!$AF$17</f>
        <v>16</v>
      </c>
    </row>
    <row r="76" spans="1:13" ht="36" customHeight="1">
      <c r="A76" s="20">
        <v>4</v>
      </c>
      <c r="B76" s="21">
        <f>Sheet1!$E$16</f>
        <v>13</v>
      </c>
      <c r="C76" s="21">
        <f>Sheet1!$L$16</f>
        <v>0</v>
      </c>
      <c r="D76" s="21">
        <f>Sheet1!$S$16</f>
        <v>0</v>
      </c>
      <c r="E76" s="21">
        <f>Sheet1!$Z$16</f>
        <v>0</v>
      </c>
      <c r="F76" s="21">
        <f>Sheet1!$AG$16</f>
        <v>0</v>
      </c>
      <c r="H76" s="20">
        <v>4</v>
      </c>
      <c r="I76" s="21">
        <f>Sheet1!$E$17</f>
        <v>0</v>
      </c>
      <c r="J76" s="21">
        <f>Sheet1!$L$17</f>
        <v>16</v>
      </c>
      <c r="K76" s="21">
        <f>Sheet1!$S$17</f>
        <v>0</v>
      </c>
      <c r="L76" s="21">
        <f>Sheet1!$Z$17</f>
        <v>0</v>
      </c>
      <c r="M76" s="21">
        <f>Sheet1!$AG$17</f>
        <v>0</v>
      </c>
    </row>
    <row r="77" spans="1:13" ht="36" customHeight="1">
      <c r="A77" s="20">
        <v>5</v>
      </c>
      <c r="B77" s="21">
        <f>Sheet1!$F$16</f>
        <v>0</v>
      </c>
      <c r="C77" s="21" t="str">
        <f>Sheet1!$M$16</f>
        <v>教</v>
      </c>
      <c r="D77" s="21">
        <f>Sheet1!$T$16</f>
        <v>0</v>
      </c>
      <c r="E77" s="21">
        <f>Sheet1!$AA$16</f>
        <v>0</v>
      </c>
      <c r="F77" s="21">
        <f>Sheet1!$AH$16</f>
        <v>0</v>
      </c>
      <c r="H77" s="20">
        <v>5</v>
      </c>
      <c r="I77" s="21">
        <f>Sheet1!$F$17</f>
        <v>0</v>
      </c>
      <c r="J77" s="21" t="str">
        <f>Sheet1!$M$17</f>
        <v>教</v>
      </c>
      <c r="K77" s="21">
        <f>Sheet1!$T$17</f>
        <v>0</v>
      </c>
      <c r="L77" s="21">
        <f>Sheet1!$AA$17</f>
        <v>0</v>
      </c>
      <c r="M77" s="21">
        <f>Sheet1!$AH$17</f>
        <v>0</v>
      </c>
    </row>
    <row r="78" spans="1:13" ht="36" customHeight="1">
      <c r="A78" s="20">
        <v>6</v>
      </c>
      <c r="B78" s="21">
        <f>Sheet1!$G$16</f>
        <v>0</v>
      </c>
      <c r="C78" s="21" t="str">
        <f>Sheet1!$N$16</f>
        <v>研</v>
      </c>
      <c r="D78" s="21">
        <f>Sheet1!$U$16</f>
        <v>0</v>
      </c>
      <c r="E78" s="21">
        <f>Sheet1!$AB$16</f>
        <v>0</v>
      </c>
      <c r="F78" s="21">
        <f>Sheet1!$AI$16</f>
        <v>0</v>
      </c>
      <c r="H78" s="20">
        <v>6</v>
      </c>
      <c r="I78" s="21">
        <f>Sheet1!$G$17</f>
        <v>0</v>
      </c>
      <c r="J78" s="21" t="str">
        <f>Sheet1!$N$17</f>
        <v>研</v>
      </c>
      <c r="K78" s="21">
        <f>Sheet1!$U$17</f>
        <v>0</v>
      </c>
      <c r="L78" s="21">
        <f>Sheet1!$AB$17</f>
        <v>0</v>
      </c>
      <c r="M78" s="21">
        <f>Sheet1!$AI$17</f>
        <v>0</v>
      </c>
    </row>
    <row r="79" spans="1:13" ht="36" customHeight="1">
      <c r="A79" s="20">
        <v>7</v>
      </c>
      <c r="B79" s="21">
        <f>Sheet1!$H$16</f>
        <v>0</v>
      </c>
      <c r="C79" s="21">
        <f>Sheet1!$O$16</f>
        <v>0</v>
      </c>
      <c r="D79" s="21">
        <f>Sheet1!$V$16</f>
        <v>0</v>
      </c>
      <c r="E79" s="21">
        <f>Sheet1!$AC$16</f>
        <v>0</v>
      </c>
      <c r="F79" s="21">
        <f>Sheet1!$AJ$16</f>
        <v>0</v>
      </c>
      <c r="H79" s="20">
        <v>7</v>
      </c>
      <c r="I79" s="21">
        <f>Sheet1!$H$17</f>
        <v>0</v>
      </c>
      <c r="J79" s="21">
        <f>Sheet1!$O$17</f>
        <v>0</v>
      </c>
      <c r="K79" s="21">
        <f>Sheet1!$V$17</f>
        <v>0</v>
      </c>
      <c r="L79" s="21">
        <f>Sheet1!$AC$17</f>
        <v>0</v>
      </c>
      <c r="M79" s="21">
        <f>Sheet1!$AJ$17</f>
        <v>0</v>
      </c>
    </row>
    <row r="82" spans="1:13" ht="36" customHeight="1">
      <c r="A82" s="14" t="s">
        <v>68</v>
      </c>
      <c r="B82" s="15"/>
      <c r="C82" s="15"/>
      <c r="D82" s="15"/>
      <c r="E82" s="15"/>
      <c r="F82" s="15"/>
      <c r="H82" s="14" t="s">
        <v>68</v>
      </c>
      <c r="I82" s="15"/>
      <c r="J82" s="15"/>
      <c r="K82" s="15"/>
      <c r="L82" s="15"/>
      <c r="M82" s="15"/>
    </row>
    <row r="83" spans="1:13" ht="36" customHeight="1">
      <c r="A83" s="16" t="str">
        <f>Sheet1!A18</f>
        <v>钟海琴</v>
      </c>
      <c r="B83" s="16"/>
      <c r="C83" s="16"/>
      <c r="D83" s="16"/>
      <c r="E83" s="16"/>
      <c r="F83" s="16"/>
      <c r="H83" s="16" t="str">
        <f>Sheet1!A19</f>
        <v>石金平</v>
      </c>
      <c r="I83" s="16"/>
      <c r="J83" s="16"/>
      <c r="K83" s="16"/>
      <c r="L83" s="16"/>
      <c r="M83" s="16"/>
    </row>
    <row r="84" spans="1:13" ht="36" customHeight="1">
      <c r="A84" s="17" t="s">
        <v>70</v>
      </c>
      <c r="B84" s="18" t="s">
        <v>1</v>
      </c>
      <c r="C84" s="18" t="s">
        <v>2</v>
      </c>
      <c r="D84" s="18" t="s">
        <v>3</v>
      </c>
      <c r="E84" s="18" t="s">
        <v>4</v>
      </c>
      <c r="F84" s="19" t="s">
        <v>5</v>
      </c>
      <c r="H84" s="17" t="s">
        <v>70</v>
      </c>
      <c r="I84" s="18" t="s">
        <v>1</v>
      </c>
      <c r="J84" s="18" t="s">
        <v>2</v>
      </c>
      <c r="K84" s="18" t="s">
        <v>3</v>
      </c>
      <c r="L84" s="18" t="s">
        <v>4</v>
      </c>
      <c r="M84" s="19" t="s">
        <v>5</v>
      </c>
    </row>
    <row r="85" spans="1:13" ht="36" customHeight="1">
      <c r="A85" s="20">
        <v>1</v>
      </c>
      <c r="B85" s="21">
        <f>Sheet1!$B$18</f>
        <v>17</v>
      </c>
      <c r="C85" s="21">
        <f>Sheet1!$I$18</f>
        <v>14</v>
      </c>
      <c r="D85" s="21">
        <f>Sheet1!$P$18</f>
        <v>14</v>
      </c>
      <c r="E85" s="21">
        <f>Sheet1!$W$18</f>
        <v>17</v>
      </c>
      <c r="F85" s="21">
        <f>Sheet1!$AD$18</f>
        <v>0</v>
      </c>
      <c r="H85" s="20">
        <v>1</v>
      </c>
      <c r="I85" s="21">
        <f>Sheet1!$B$19</f>
        <v>0</v>
      </c>
      <c r="J85" s="21">
        <f>Sheet1!$I$19</f>
        <v>15</v>
      </c>
      <c r="K85" s="21">
        <f>Sheet1!$P$19</f>
        <v>0</v>
      </c>
      <c r="L85" s="21">
        <f>Sheet1!$W$19</f>
        <v>0</v>
      </c>
      <c r="M85" s="21">
        <f>Sheet1!$AD$19</f>
        <v>15</v>
      </c>
    </row>
    <row r="86" spans="1:13" ht="36" customHeight="1">
      <c r="A86" s="20">
        <v>2</v>
      </c>
      <c r="B86" s="21">
        <f>Sheet1!$C$18</f>
        <v>14</v>
      </c>
      <c r="C86" s="21">
        <f>Sheet1!$J$18</f>
        <v>0</v>
      </c>
      <c r="D86" s="21">
        <f>Sheet1!$Q$18</f>
        <v>0</v>
      </c>
      <c r="E86" s="21">
        <f>Sheet1!$X$18</f>
        <v>0</v>
      </c>
      <c r="F86" s="21">
        <f>Sheet1!$AE$18</f>
        <v>17</v>
      </c>
      <c r="H86" s="20">
        <v>2</v>
      </c>
      <c r="I86" s="21">
        <f>Sheet1!$C$19</f>
        <v>0</v>
      </c>
      <c r="J86" s="21">
        <f>Sheet1!$J$19</f>
        <v>0</v>
      </c>
      <c r="K86" s="21">
        <f>Sheet1!$Q$19</f>
        <v>0</v>
      </c>
      <c r="L86" s="21">
        <f>Sheet1!$X$19</f>
        <v>15</v>
      </c>
      <c r="M86" s="21">
        <f>Sheet1!$AE$19</f>
        <v>0</v>
      </c>
    </row>
    <row r="87" spans="1:13" ht="36" customHeight="1">
      <c r="A87" s="20">
        <v>3</v>
      </c>
      <c r="B87" s="21">
        <f>Sheet1!$D$18</f>
        <v>0</v>
      </c>
      <c r="C87" s="21">
        <f>Sheet1!$K$18</f>
        <v>17</v>
      </c>
      <c r="D87" s="21">
        <f>Sheet1!$R$18</f>
        <v>17</v>
      </c>
      <c r="E87" s="21">
        <f>Sheet1!$Y$18</f>
        <v>14</v>
      </c>
      <c r="F87" s="21">
        <f>Sheet1!$AF$18</f>
        <v>0</v>
      </c>
      <c r="H87" s="20">
        <v>3</v>
      </c>
      <c r="I87" s="21">
        <f>Sheet1!$D$19</f>
        <v>15</v>
      </c>
      <c r="J87" s="21">
        <f>Sheet1!$K$19</f>
        <v>0</v>
      </c>
      <c r="K87" s="21">
        <f>Sheet1!$R$19</f>
        <v>0</v>
      </c>
      <c r="L87" s="21">
        <f>Sheet1!$Y$19</f>
        <v>0</v>
      </c>
      <c r="M87" s="21">
        <f>Sheet1!$AF$19</f>
        <v>0</v>
      </c>
    </row>
    <row r="88" spans="1:13" ht="36" customHeight="1">
      <c r="A88" s="20">
        <v>4</v>
      </c>
      <c r="B88" s="21">
        <f>Sheet1!$E$18</f>
        <v>0</v>
      </c>
      <c r="C88" s="21">
        <f>Sheet1!$L$18</f>
        <v>0</v>
      </c>
      <c r="D88" s="21">
        <f>Sheet1!$S$18</f>
        <v>0</v>
      </c>
      <c r="E88" s="21">
        <f>Sheet1!$Z$18</f>
        <v>0</v>
      </c>
      <c r="F88" s="21">
        <f>Sheet1!$AG$18</f>
        <v>14</v>
      </c>
      <c r="H88" s="20">
        <v>4</v>
      </c>
      <c r="I88" s="21">
        <f>Sheet1!$E$19</f>
        <v>0</v>
      </c>
      <c r="J88" s="21">
        <f>Sheet1!$L$19</f>
        <v>0</v>
      </c>
      <c r="K88" s="21">
        <f>Sheet1!$S$19</f>
        <v>15</v>
      </c>
      <c r="L88" s="21">
        <f>Sheet1!$Z$19</f>
        <v>0</v>
      </c>
      <c r="M88" s="21">
        <f>Sheet1!$AG$19</f>
        <v>0</v>
      </c>
    </row>
    <row r="89" spans="1:13" ht="36" customHeight="1">
      <c r="A89" s="20">
        <v>5</v>
      </c>
      <c r="B89" s="21">
        <f>Sheet1!$F$18</f>
        <v>0</v>
      </c>
      <c r="C89" s="21" t="str">
        <f>Sheet1!$M$18</f>
        <v>教</v>
      </c>
      <c r="D89" s="21">
        <f>Sheet1!$T$18</f>
        <v>0</v>
      </c>
      <c r="E89" s="21">
        <f>Sheet1!$AA$18</f>
        <v>0</v>
      </c>
      <c r="F89" s="21">
        <f>Sheet1!$AH$18</f>
        <v>0</v>
      </c>
      <c r="H89" s="20">
        <v>5</v>
      </c>
      <c r="I89" s="21">
        <f>Sheet1!$F$19</f>
        <v>0</v>
      </c>
      <c r="J89" s="21">
        <f>Sheet1!$M$19</f>
        <v>0</v>
      </c>
      <c r="K89" s="21">
        <f>Sheet1!$T$19</f>
        <v>0</v>
      </c>
      <c r="L89" s="21">
        <f>Sheet1!$AA$19</f>
        <v>0</v>
      </c>
      <c r="M89" s="21">
        <f>Sheet1!$AH$19</f>
        <v>0</v>
      </c>
    </row>
    <row r="90" spans="1:13" ht="36" customHeight="1">
      <c r="A90" s="20">
        <v>6</v>
      </c>
      <c r="B90" s="21">
        <f>Sheet1!$G$18</f>
        <v>0</v>
      </c>
      <c r="C90" s="21" t="str">
        <f>Sheet1!$N$18</f>
        <v>研</v>
      </c>
      <c r="D90" s="21">
        <f>Sheet1!$U$18</f>
        <v>0</v>
      </c>
      <c r="E90" s="21">
        <f>Sheet1!$AB$18</f>
        <v>0</v>
      </c>
      <c r="F90" s="21">
        <f>Sheet1!$AI$18</f>
        <v>0</v>
      </c>
      <c r="H90" s="20">
        <v>6</v>
      </c>
      <c r="I90" s="21">
        <f>Sheet1!$G$19</f>
        <v>0</v>
      </c>
      <c r="J90" s="21">
        <f>Sheet1!$N$19</f>
        <v>0</v>
      </c>
      <c r="K90" s="21">
        <f>Sheet1!$U$19</f>
        <v>0</v>
      </c>
      <c r="L90" s="21">
        <f>Sheet1!$AB$19</f>
        <v>0</v>
      </c>
      <c r="M90" s="21">
        <f>Sheet1!$AI$19</f>
        <v>0</v>
      </c>
    </row>
    <row r="91" spans="1:13" ht="36" customHeight="1">
      <c r="A91" s="20">
        <v>7</v>
      </c>
      <c r="B91" s="21">
        <f>Sheet1!$H$18</f>
        <v>0</v>
      </c>
      <c r="C91" s="21">
        <f>Sheet1!$O$18</f>
        <v>0</v>
      </c>
      <c r="D91" s="21">
        <f>Sheet1!$V$18</f>
        <v>0</v>
      </c>
      <c r="E91" s="21">
        <f>Sheet1!$AC$18</f>
        <v>0</v>
      </c>
      <c r="F91" s="21">
        <f>Sheet1!$AJ$18</f>
        <v>0</v>
      </c>
      <c r="H91" s="20">
        <v>7</v>
      </c>
      <c r="I91" s="21">
        <f>Sheet1!$H$19</f>
        <v>0</v>
      </c>
      <c r="J91" s="21">
        <f>Sheet1!$O$19</f>
        <v>0</v>
      </c>
      <c r="K91" s="21">
        <f>Sheet1!$V$19</f>
        <v>0</v>
      </c>
      <c r="L91" s="21">
        <f>Sheet1!$AC$19</f>
        <v>0</v>
      </c>
      <c r="M91" s="21">
        <f>Sheet1!$AJ$19</f>
        <v>0</v>
      </c>
    </row>
    <row r="93" spans="1:13" ht="36" customHeight="1">
      <c r="A93" s="14" t="s">
        <v>68</v>
      </c>
      <c r="B93" s="15"/>
      <c r="C93" s="15"/>
      <c r="D93" s="15"/>
      <c r="E93" s="15"/>
      <c r="F93" s="15"/>
      <c r="H93" s="14" t="s">
        <v>68</v>
      </c>
      <c r="I93" s="15"/>
      <c r="J93" s="15"/>
      <c r="K93" s="15"/>
      <c r="L93" s="15"/>
      <c r="M93" s="15"/>
    </row>
    <row r="94" spans="1:13" ht="36" customHeight="1">
      <c r="A94" s="16" t="str">
        <f>Sheet1!A20</f>
        <v>钟海琴</v>
      </c>
      <c r="B94" s="16"/>
      <c r="C94" s="16"/>
      <c r="D94" s="16"/>
      <c r="E94" s="16"/>
      <c r="F94" s="16"/>
      <c r="H94" s="16" t="str">
        <f>Sheet1!A21</f>
        <v>金雪明</v>
      </c>
      <c r="I94" s="16"/>
      <c r="J94" s="16"/>
      <c r="K94" s="16"/>
      <c r="L94" s="16"/>
      <c r="M94" s="16"/>
    </row>
    <row r="95" spans="1:13" ht="36" customHeight="1">
      <c r="A95" s="17" t="s">
        <v>70</v>
      </c>
      <c r="B95" s="18" t="s">
        <v>1</v>
      </c>
      <c r="C95" s="18" t="s">
        <v>2</v>
      </c>
      <c r="D95" s="18" t="s">
        <v>3</v>
      </c>
      <c r="E95" s="18" t="s">
        <v>4</v>
      </c>
      <c r="F95" s="19" t="s">
        <v>5</v>
      </c>
      <c r="H95" s="17" t="s">
        <v>70</v>
      </c>
      <c r="I95" s="18" t="s">
        <v>1</v>
      </c>
      <c r="J95" s="18" t="s">
        <v>2</v>
      </c>
      <c r="K95" s="18" t="s">
        <v>3</v>
      </c>
      <c r="L95" s="18" t="s">
        <v>4</v>
      </c>
      <c r="M95" s="19" t="s">
        <v>5</v>
      </c>
    </row>
    <row r="96" spans="1:13" ht="36" customHeight="1">
      <c r="A96" s="20">
        <v>1</v>
      </c>
      <c r="B96" s="21">
        <f>Sheet1!$B$20</f>
        <v>17</v>
      </c>
      <c r="C96" s="21">
        <f>Sheet1!$I$20</f>
        <v>14</v>
      </c>
      <c r="D96" s="21">
        <f>Sheet1!$P$20</f>
        <v>14</v>
      </c>
      <c r="E96" s="21">
        <f>Sheet1!$W$20</f>
        <v>17</v>
      </c>
      <c r="F96" s="21">
        <f>Sheet1!$AD$20</f>
        <v>0</v>
      </c>
      <c r="H96" s="20">
        <v>1</v>
      </c>
      <c r="I96" s="21">
        <f>Sheet1!$B$21</f>
        <v>0</v>
      </c>
      <c r="J96" s="21">
        <f>Sheet1!$I$21</f>
        <v>0</v>
      </c>
      <c r="K96" s="21">
        <f>Sheet1!$P$21</f>
        <v>0</v>
      </c>
      <c r="L96" s="21">
        <f>Sheet1!$W$21</f>
        <v>0</v>
      </c>
      <c r="M96" s="21">
        <f>Sheet1!$AD$21</f>
        <v>0</v>
      </c>
    </row>
    <row r="97" spans="1:13" ht="36" customHeight="1">
      <c r="A97" s="20">
        <v>2</v>
      </c>
      <c r="B97" s="21">
        <f>Sheet1!$C$20</f>
        <v>14</v>
      </c>
      <c r="C97" s="21">
        <f>Sheet1!$J$20</f>
        <v>0</v>
      </c>
      <c r="D97" s="21">
        <f>Sheet1!$Q$20</f>
        <v>0</v>
      </c>
      <c r="E97" s="21">
        <f>Sheet1!$X$20</f>
        <v>0</v>
      </c>
      <c r="F97" s="21">
        <f>Sheet1!$AE$20</f>
        <v>17</v>
      </c>
      <c r="H97" s="20">
        <v>2</v>
      </c>
      <c r="I97" s="21">
        <f>Sheet1!$C$21</f>
        <v>0</v>
      </c>
      <c r="J97" s="21">
        <f>Sheet1!$J$21</f>
        <v>0</v>
      </c>
      <c r="K97" s="21">
        <f>Sheet1!$Q$21</f>
        <v>0</v>
      </c>
      <c r="L97" s="21">
        <f>Sheet1!$X$21</f>
        <v>0</v>
      </c>
      <c r="M97" s="21">
        <f>Sheet1!$AE$21</f>
        <v>36</v>
      </c>
    </row>
    <row r="98" spans="1:13" ht="36" customHeight="1">
      <c r="A98" s="20">
        <v>3</v>
      </c>
      <c r="B98" s="21">
        <f>Sheet1!$D$20</f>
        <v>0</v>
      </c>
      <c r="C98" s="21">
        <f>Sheet1!$K$20</f>
        <v>17</v>
      </c>
      <c r="D98" s="21">
        <f>Sheet1!$R$20</f>
        <v>17</v>
      </c>
      <c r="E98" s="21">
        <f>Sheet1!$Y$20</f>
        <v>14</v>
      </c>
      <c r="F98" s="21">
        <f>Sheet1!$AF$20</f>
        <v>0</v>
      </c>
      <c r="H98" s="20">
        <v>3</v>
      </c>
      <c r="I98" s="21">
        <f>Sheet1!$D$21</f>
        <v>0</v>
      </c>
      <c r="J98" s="21">
        <f>Sheet1!$K$21</f>
        <v>15</v>
      </c>
      <c r="K98" s="21">
        <f>Sheet1!$R$21</f>
        <v>0</v>
      </c>
      <c r="L98" s="21">
        <f>Sheet1!$Y$21</f>
        <v>0</v>
      </c>
      <c r="M98" s="21">
        <f>Sheet1!$AF$21</f>
        <v>0</v>
      </c>
    </row>
    <row r="99" spans="1:13" ht="36" customHeight="1">
      <c r="A99" s="20">
        <v>4</v>
      </c>
      <c r="B99" s="21">
        <f>Sheet1!$E$20</f>
        <v>0</v>
      </c>
      <c r="C99" s="21">
        <f>Sheet1!$L$20</f>
        <v>0</v>
      </c>
      <c r="D99" s="21">
        <f>Sheet1!$S$20</f>
        <v>0</v>
      </c>
      <c r="E99" s="21">
        <f>Sheet1!$Z$20</f>
        <v>0</v>
      </c>
      <c r="F99" s="21">
        <f>Sheet1!$AG$20</f>
        <v>14</v>
      </c>
      <c r="H99" s="20">
        <v>4</v>
      </c>
      <c r="I99" s="21">
        <f>Sheet1!$E$21</f>
        <v>0</v>
      </c>
      <c r="J99" s="21">
        <f>Sheet1!$L$21</f>
        <v>0</v>
      </c>
      <c r="K99" s="21">
        <f>Sheet1!$S$21</f>
        <v>0</v>
      </c>
      <c r="L99" s="21">
        <f>Sheet1!$Z$21</f>
        <v>0</v>
      </c>
      <c r="M99" s="21">
        <f>Sheet1!$AG$21</f>
        <v>16</v>
      </c>
    </row>
    <row r="100" spans="1:13" ht="36" customHeight="1">
      <c r="A100" s="20">
        <v>5</v>
      </c>
      <c r="B100" s="21">
        <f>Sheet1!$F$20</f>
        <v>0</v>
      </c>
      <c r="C100" s="21" t="str">
        <f>Sheet1!$M$20</f>
        <v>教</v>
      </c>
      <c r="D100" s="21">
        <f>Sheet1!$T$20</f>
        <v>0</v>
      </c>
      <c r="E100" s="21">
        <f>Sheet1!$AA$20</f>
        <v>0</v>
      </c>
      <c r="F100" s="21">
        <f>Sheet1!$AH$20</f>
        <v>0</v>
      </c>
      <c r="H100" s="20">
        <v>5</v>
      </c>
      <c r="I100" s="21">
        <f>Sheet1!$F$21</f>
        <v>0</v>
      </c>
      <c r="J100" s="21">
        <f>Sheet1!$M$21</f>
        <v>35</v>
      </c>
      <c r="K100" s="21">
        <f>Sheet1!$T$21</f>
        <v>36</v>
      </c>
      <c r="L100" s="21">
        <f>Sheet1!$AA$21</f>
        <v>0</v>
      </c>
      <c r="M100" s="21" t="str">
        <f>Sheet1!$AH$21</f>
        <v>教</v>
      </c>
    </row>
    <row r="101" spans="1:13" ht="36" customHeight="1">
      <c r="A101" s="20">
        <v>6</v>
      </c>
      <c r="B101" s="21">
        <f>Sheet1!$G$20</f>
        <v>0</v>
      </c>
      <c r="C101" s="21" t="str">
        <f>Sheet1!$N$20</f>
        <v>研</v>
      </c>
      <c r="D101" s="21">
        <f>Sheet1!$U$20</f>
        <v>0</v>
      </c>
      <c r="E101" s="21">
        <f>Sheet1!$AB$20</f>
        <v>0</v>
      </c>
      <c r="F101" s="21">
        <f>Sheet1!$AI$20</f>
        <v>0</v>
      </c>
      <c r="H101" s="20">
        <v>6</v>
      </c>
      <c r="I101" s="21">
        <f>Sheet1!$G$21</f>
        <v>16</v>
      </c>
      <c r="J101" s="21">
        <f>Sheet1!$N$21</f>
        <v>0</v>
      </c>
      <c r="K101" s="21">
        <f>Sheet1!$U$21</f>
        <v>0</v>
      </c>
      <c r="L101" s="21">
        <f>Sheet1!$AB$21</f>
        <v>15</v>
      </c>
      <c r="M101" s="21" t="str">
        <f>Sheet1!$AI$21</f>
        <v>研</v>
      </c>
    </row>
    <row r="102" spans="1:13" ht="36" customHeight="1">
      <c r="A102" s="20">
        <v>7</v>
      </c>
      <c r="B102" s="21">
        <f>Sheet1!$H$20</f>
        <v>0</v>
      </c>
      <c r="C102" s="21">
        <f>Sheet1!$O$20</f>
        <v>0</v>
      </c>
      <c r="D102" s="21">
        <f>Sheet1!$V$20</f>
        <v>0</v>
      </c>
      <c r="E102" s="21">
        <f>Sheet1!$AC$20</f>
        <v>0</v>
      </c>
      <c r="F102" s="21">
        <f>Sheet1!$AJ$20</f>
        <v>0</v>
      </c>
      <c r="H102" s="20">
        <v>7</v>
      </c>
      <c r="I102" s="21">
        <f>Sheet1!$H$21</f>
        <v>0</v>
      </c>
      <c r="J102" s="21">
        <f>Sheet1!$O$21</f>
        <v>0</v>
      </c>
      <c r="K102" s="21">
        <f>Sheet1!$V$21</f>
        <v>0</v>
      </c>
      <c r="L102" s="21">
        <f>Sheet1!$AC$21</f>
        <v>35</v>
      </c>
      <c r="M102" s="21">
        <f>Sheet1!$AJ$21</f>
        <v>0</v>
      </c>
    </row>
    <row r="104" spans="1:13" ht="36" customHeight="1">
      <c r="A104" s="14" t="s">
        <v>68</v>
      </c>
      <c r="B104" s="15"/>
      <c r="C104" s="15"/>
      <c r="D104" s="15"/>
      <c r="E104" s="15"/>
      <c r="F104" s="15"/>
      <c r="H104" s="14" t="s">
        <v>68</v>
      </c>
      <c r="I104" s="15"/>
      <c r="J104" s="15"/>
      <c r="K104" s="15"/>
      <c r="L104" s="15"/>
      <c r="M104" s="15"/>
    </row>
    <row r="105" spans="1:13" ht="36" customHeight="1">
      <c r="A105" s="16" t="str">
        <f>Sheet1!A22</f>
        <v>陈宇婷</v>
      </c>
      <c r="B105" s="16"/>
      <c r="C105" s="16"/>
      <c r="D105" s="16"/>
      <c r="E105" s="16"/>
      <c r="F105" s="16"/>
      <c r="H105" s="16" t="str">
        <f>Sheet1!A23</f>
        <v>张歆莹</v>
      </c>
      <c r="I105" s="16"/>
      <c r="J105" s="16"/>
      <c r="K105" s="16"/>
      <c r="L105" s="16"/>
      <c r="M105" s="16"/>
    </row>
    <row r="106" spans="1:13" ht="36" customHeight="1">
      <c r="A106" s="17" t="s">
        <v>70</v>
      </c>
      <c r="B106" s="18" t="s">
        <v>1</v>
      </c>
      <c r="C106" s="18" t="s">
        <v>2</v>
      </c>
      <c r="D106" s="18" t="s">
        <v>3</v>
      </c>
      <c r="E106" s="18" t="s">
        <v>4</v>
      </c>
      <c r="F106" s="19" t="s">
        <v>5</v>
      </c>
      <c r="H106" s="17" t="s">
        <v>70</v>
      </c>
      <c r="I106" s="18" t="s">
        <v>1</v>
      </c>
      <c r="J106" s="18" t="s">
        <v>2</v>
      </c>
      <c r="K106" s="18" t="s">
        <v>3</v>
      </c>
      <c r="L106" s="18" t="s">
        <v>4</v>
      </c>
      <c r="M106" s="19" t="s">
        <v>5</v>
      </c>
    </row>
    <row r="107" spans="1:13" ht="36" customHeight="1">
      <c r="A107" s="20">
        <v>1</v>
      </c>
      <c r="B107" s="21">
        <f>Sheet1!$B$22</f>
        <v>0</v>
      </c>
      <c r="C107" s="21">
        <f>Sheet1!$I$22</f>
        <v>0</v>
      </c>
      <c r="D107" s="21">
        <f>Sheet1!$P$22</f>
        <v>0</v>
      </c>
      <c r="E107" s="21">
        <f>Sheet1!$W$22</f>
        <v>0</v>
      </c>
      <c r="F107" s="21">
        <f>Sheet1!$AD$22</f>
        <v>0</v>
      </c>
      <c r="H107" s="20">
        <v>1</v>
      </c>
      <c r="I107" s="21">
        <f>Sheet1!$B$23</f>
        <v>0</v>
      </c>
      <c r="J107" s="21">
        <f>Sheet1!$I$23</f>
        <v>0</v>
      </c>
      <c r="K107" s="21">
        <f>Sheet1!$P$23</f>
        <v>0</v>
      </c>
      <c r="L107" s="21">
        <f>Sheet1!$W$23</f>
        <v>0</v>
      </c>
      <c r="M107" s="21">
        <f>Sheet1!$AD$23</f>
        <v>0</v>
      </c>
    </row>
    <row r="108" spans="1:13" ht="36" customHeight="1">
      <c r="A108" s="20">
        <v>2</v>
      </c>
      <c r="B108" s="21">
        <f>Sheet1!$C$22</f>
        <v>0</v>
      </c>
      <c r="C108" s="21">
        <f>Sheet1!$J$22</f>
        <v>0</v>
      </c>
      <c r="D108" s="21">
        <f>Sheet1!$Q$22</f>
        <v>0</v>
      </c>
      <c r="E108" s="21">
        <f>Sheet1!$X$22</f>
        <v>0</v>
      </c>
      <c r="F108" s="21">
        <f>Sheet1!$AE$22</f>
        <v>0</v>
      </c>
      <c r="H108" s="20">
        <v>2</v>
      </c>
      <c r="I108" s="21">
        <f>Sheet1!$C$23</f>
        <v>0</v>
      </c>
      <c r="J108" s="21">
        <f>Sheet1!$J$23</f>
        <v>0</v>
      </c>
      <c r="K108" s="21">
        <f>Sheet1!$Q$23</f>
        <v>0</v>
      </c>
      <c r="L108" s="21">
        <f>Sheet1!$X$23</f>
        <v>0</v>
      </c>
      <c r="M108" s="21">
        <f>Sheet1!$AE$23</f>
        <v>26</v>
      </c>
    </row>
    <row r="109" spans="1:13" ht="36" customHeight="1">
      <c r="A109" s="20">
        <v>3</v>
      </c>
      <c r="B109" s="21">
        <f>Sheet1!$D$22</f>
        <v>11</v>
      </c>
      <c r="C109" s="21">
        <f>Sheet1!$K$22</f>
        <v>0</v>
      </c>
      <c r="D109" s="21">
        <f>Sheet1!$R$22</f>
        <v>0</v>
      </c>
      <c r="E109" s="21">
        <f>Sheet1!$Y$22</f>
        <v>0</v>
      </c>
      <c r="F109" s="21">
        <f>Sheet1!$AF$22</f>
        <v>0</v>
      </c>
      <c r="H109" s="20">
        <v>3</v>
      </c>
      <c r="I109" s="21">
        <f>Sheet1!$D$23</f>
        <v>12</v>
      </c>
      <c r="J109" s="21">
        <f>Sheet1!$K$23</f>
        <v>0</v>
      </c>
      <c r="K109" s="21">
        <f>Sheet1!$R$23</f>
        <v>0</v>
      </c>
      <c r="L109" s="21">
        <f>Sheet1!$Y$23</f>
        <v>0</v>
      </c>
      <c r="M109" s="21">
        <f>Sheet1!$AF$23</f>
        <v>17</v>
      </c>
    </row>
    <row r="110" spans="1:13" ht="36" customHeight="1">
      <c r="A110" s="20">
        <v>4</v>
      </c>
      <c r="B110" s="21">
        <f>Sheet1!$E$22</f>
        <v>0</v>
      </c>
      <c r="C110" s="21">
        <f>Sheet1!$L$22</f>
        <v>14</v>
      </c>
      <c r="D110" s="21">
        <f>Sheet1!$S$22</f>
        <v>0</v>
      </c>
      <c r="E110" s="21">
        <f>Sheet1!$Z$22</f>
        <v>14</v>
      </c>
      <c r="F110" s="21">
        <f>Sheet1!$AG$22</f>
        <v>12</v>
      </c>
      <c r="H110" s="20">
        <v>4</v>
      </c>
      <c r="I110" s="21">
        <f>Sheet1!$E$23</f>
        <v>0</v>
      </c>
      <c r="J110" s="21">
        <f>Sheet1!$L$23</f>
        <v>17</v>
      </c>
      <c r="K110" s="21">
        <f>Sheet1!$S$23</f>
        <v>0</v>
      </c>
      <c r="L110" s="21">
        <f>Sheet1!$Z$23</f>
        <v>0</v>
      </c>
      <c r="M110" s="21">
        <f>Sheet1!$AG$23</f>
        <v>0</v>
      </c>
    </row>
    <row r="111" spans="1:13" ht="36" customHeight="1">
      <c r="A111" s="20">
        <v>5</v>
      </c>
      <c r="B111" s="21">
        <f>Sheet1!$F$22</f>
        <v>0</v>
      </c>
      <c r="C111" s="21">
        <f>Sheet1!$M$22</f>
        <v>17</v>
      </c>
      <c r="D111" s="21">
        <f>Sheet1!$T$22</f>
        <v>0</v>
      </c>
      <c r="E111" s="21">
        <f>Sheet1!$AA$22</f>
        <v>0</v>
      </c>
      <c r="F111" s="21" t="str">
        <f>Sheet1!$AH$22</f>
        <v>教</v>
      </c>
      <c r="H111" s="20">
        <v>5</v>
      </c>
      <c r="I111" s="21">
        <f>Sheet1!$F$23</f>
        <v>0</v>
      </c>
      <c r="J111" s="21">
        <f>Sheet1!$M$23</f>
        <v>0</v>
      </c>
      <c r="K111" s="21">
        <f>Sheet1!$T$23</f>
        <v>26</v>
      </c>
      <c r="L111" s="21">
        <f>Sheet1!$AA$23</f>
        <v>12</v>
      </c>
      <c r="M111" s="21" t="str">
        <f>Sheet1!$AH$23</f>
        <v>教</v>
      </c>
    </row>
    <row r="112" spans="1:13" ht="36" customHeight="1">
      <c r="A112" s="20">
        <v>6</v>
      </c>
      <c r="B112" s="21">
        <f>Sheet1!$G$22</f>
        <v>0</v>
      </c>
      <c r="C112" s="21">
        <f>Sheet1!$N$22</f>
        <v>0</v>
      </c>
      <c r="D112" s="21">
        <f>Sheet1!$U$22</f>
        <v>12</v>
      </c>
      <c r="E112" s="21">
        <f>Sheet1!$AB$22</f>
        <v>13</v>
      </c>
      <c r="F112" s="21" t="str">
        <f>Sheet1!$AI$22</f>
        <v>研</v>
      </c>
      <c r="H112" s="20">
        <v>6</v>
      </c>
      <c r="I112" s="21">
        <f>Sheet1!$G$23</f>
        <v>0</v>
      </c>
      <c r="J112" s="21">
        <f>Sheet1!$N$23</f>
        <v>0</v>
      </c>
      <c r="K112" s="21">
        <f>Sheet1!$U$23</f>
        <v>0</v>
      </c>
      <c r="L112" s="21">
        <f>Sheet1!$AB$23</f>
        <v>25</v>
      </c>
      <c r="M112" s="21" t="str">
        <f>Sheet1!$AI$23</f>
        <v>研</v>
      </c>
    </row>
    <row r="113" spans="1:13" ht="36" customHeight="1">
      <c r="A113" s="20">
        <v>7</v>
      </c>
      <c r="B113" s="21">
        <f>Sheet1!$H$22</f>
        <v>0</v>
      </c>
      <c r="C113" s="21">
        <f>Sheet1!$O$22</f>
        <v>0</v>
      </c>
      <c r="D113" s="21">
        <f>Sheet1!$V$22</f>
        <v>13</v>
      </c>
      <c r="E113" s="21">
        <f>Sheet1!$AC$22</f>
        <v>11</v>
      </c>
      <c r="F113" s="21">
        <f>Sheet1!$AJ$22</f>
        <v>17</v>
      </c>
      <c r="H113" s="20">
        <v>7</v>
      </c>
      <c r="I113" s="21">
        <f>Sheet1!$H$23</f>
        <v>0</v>
      </c>
      <c r="J113" s="21">
        <f>Sheet1!$O$23</f>
        <v>0</v>
      </c>
      <c r="K113" s="21">
        <f>Sheet1!$V$23</f>
        <v>25</v>
      </c>
      <c r="L113" s="21">
        <f>Sheet1!$AC$23</f>
        <v>0</v>
      </c>
      <c r="M113" s="21">
        <f>Sheet1!$AJ$23</f>
        <v>0</v>
      </c>
    </row>
    <row r="115" spans="1:13" ht="34.5" customHeight="1">
      <c r="A115" s="14" t="s">
        <v>68</v>
      </c>
      <c r="B115" s="15"/>
      <c r="C115" s="15"/>
      <c r="D115" s="15"/>
      <c r="E115" s="15"/>
      <c r="F115" s="15"/>
      <c r="H115" s="14" t="s">
        <v>68</v>
      </c>
      <c r="I115" s="15"/>
      <c r="J115" s="15"/>
      <c r="K115" s="15"/>
      <c r="L115" s="15"/>
      <c r="M115" s="15"/>
    </row>
    <row r="116" spans="1:13" ht="34.5" customHeight="1">
      <c r="A116" s="16" t="str">
        <f>Sheet1!A24</f>
        <v>龙岭</v>
      </c>
      <c r="B116" s="16"/>
      <c r="C116" s="16"/>
      <c r="D116" s="16"/>
      <c r="E116" s="16"/>
      <c r="F116" s="16"/>
      <c r="H116" s="16" t="str">
        <f>Sheet1!A25</f>
        <v>汤丹莲</v>
      </c>
      <c r="I116" s="16"/>
      <c r="J116" s="16"/>
      <c r="K116" s="16"/>
      <c r="L116" s="16"/>
      <c r="M116" s="16"/>
    </row>
    <row r="117" spans="1:13" ht="34.5" customHeight="1">
      <c r="A117" s="17" t="s">
        <v>70</v>
      </c>
      <c r="B117" s="18" t="s">
        <v>1</v>
      </c>
      <c r="C117" s="18" t="s">
        <v>2</v>
      </c>
      <c r="D117" s="18" t="s">
        <v>3</v>
      </c>
      <c r="E117" s="18" t="s">
        <v>4</v>
      </c>
      <c r="F117" s="19" t="s">
        <v>5</v>
      </c>
      <c r="H117" s="17" t="s">
        <v>70</v>
      </c>
      <c r="I117" s="18" t="s">
        <v>1</v>
      </c>
      <c r="J117" s="18" t="s">
        <v>2</v>
      </c>
      <c r="K117" s="18" t="s">
        <v>3</v>
      </c>
      <c r="L117" s="18" t="s">
        <v>4</v>
      </c>
      <c r="M117" s="19" t="s">
        <v>5</v>
      </c>
    </row>
    <row r="118" spans="1:13" ht="34.5" customHeight="1">
      <c r="A118" s="20">
        <v>1</v>
      </c>
      <c r="B118" s="21">
        <f>Sheet1!$B$24</f>
        <v>0</v>
      </c>
      <c r="C118" s="21">
        <f>Sheet1!$I$24</f>
        <v>0</v>
      </c>
      <c r="D118" s="21">
        <f>Sheet1!$P$24</f>
        <v>0</v>
      </c>
      <c r="E118" s="21">
        <f>Sheet1!$W$24</f>
        <v>0</v>
      </c>
      <c r="F118" s="21">
        <f>Sheet1!$AD$24</f>
        <v>0</v>
      </c>
      <c r="H118" s="20">
        <v>1</v>
      </c>
      <c r="I118" s="21">
        <f>Sheet1!$B$25</f>
        <v>0</v>
      </c>
      <c r="J118" s="21">
        <f>Sheet1!$I$25</f>
        <v>0</v>
      </c>
      <c r="K118" s="21">
        <f>Sheet1!$P$25</f>
        <v>0</v>
      </c>
      <c r="L118" s="21">
        <f>Sheet1!$W$25</f>
        <v>0</v>
      </c>
      <c r="M118" s="21">
        <f>Sheet1!$AD$25</f>
        <v>0</v>
      </c>
    </row>
    <row r="119" spans="1:13" ht="34.5" customHeight="1">
      <c r="A119" s="20">
        <v>2</v>
      </c>
      <c r="B119" s="21">
        <f>Sheet1!$C$24</f>
        <v>0</v>
      </c>
      <c r="C119" s="21">
        <f>Sheet1!$J$24</f>
        <v>16</v>
      </c>
      <c r="D119" s="21">
        <f>Sheet1!$Q$24</f>
        <v>0</v>
      </c>
      <c r="E119" s="21">
        <f>Sheet1!$X$24</f>
        <v>21</v>
      </c>
      <c r="F119" s="21">
        <f>Sheet1!$AE$24</f>
        <v>0</v>
      </c>
      <c r="H119" s="20">
        <v>2</v>
      </c>
      <c r="I119" s="21">
        <f>Sheet1!$C$25</f>
        <v>0</v>
      </c>
      <c r="J119" s="21">
        <f>Sheet1!$J$25</f>
        <v>0</v>
      </c>
      <c r="K119" s="21">
        <f>Sheet1!$Q$25</f>
        <v>0</v>
      </c>
      <c r="L119" s="21">
        <f>Sheet1!$X$25</f>
        <v>0</v>
      </c>
      <c r="M119" s="21">
        <f>Sheet1!$AE$25</f>
        <v>15</v>
      </c>
    </row>
    <row r="120" spans="1:13" ht="34.5" customHeight="1">
      <c r="A120" s="20">
        <v>3</v>
      </c>
      <c r="B120" s="21">
        <f>Sheet1!$D$24</f>
        <v>24</v>
      </c>
      <c r="C120" s="21">
        <f>Sheet1!$K$24</f>
        <v>0</v>
      </c>
      <c r="D120" s="21">
        <f>Sheet1!$R$24</f>
        <v>0</v>
      </c>
      <c r="E120" s="21">
        <f>Sheet1!$Y$24</f>
        <v>0</v>
      </c>
      <c r="F120" s="21">
        <f>Sheet1!$AF$24</f>
        <v>0</v>
      </c>
      <c r="H120" s="20">
        <v>3</v>
      </c>
      <c r="I120" s="21">
        <f>Sheet1!$D$25</f>
        <v>0</v>
      </c>
      <c r="J120" s="21">
        <f>Sheet1!$K$25</f>
        <v>0</v>
      </c>
      <c r="K120" s="21">
        <f>Sheet1!$R$25</f>
        <v>11</v>
      </c>
      <c r="L120" s="21">
        <f>Sheet1!$Y$25</f>
        <v>0</v>
      </c>
      <c r="M120" s="21">
        <f>Sheet1!$AF$25</f>
        <v>11</v>
      </c>
    </row>
    <row r="121" spans="1:13" ht="34.5" customHeight="1">
      <c r="A121" s="20">
        <v>4</v>
      </c>
      <c r="B121" s="21">
        <f>Sheet1!$E$24</f>
        <v>23</v>
      </c>
      <c r="C121" s="21">
        <f>Sheet1!$L$24</f>
        <v>0</v>
      </c>
      <c r="D121" s="21">
        <f>Sheet1!$S$24</f>
        <v>0</v>
      </c>
      <c r="E121" s="21">
        <f>Sheet1!$Z$24</f>
        <v>24</v>
      </c>
      <c r="F121" s="21">
        <f>Sheet1!$AG$24</f>
        <v>0</v>
      </c>
      <c r="H121" s="20">
        <v>4</v>
      </c>
      <c r="I121" s="21">
        <f>Sheet1!$E$25</f>
        <v>0</v>
      </c>
      <c r="J121" s="21">
        <f>Sheet1!$L$25</f>
        <v>0</v>
      </c>
      <c r="K121" s="21">
        <f>Sheet1!$S$25</f>
        <v>0</v>
      </c>
      <c r="L121" s="21">
        <f>Sheet1!$Z$25</f>
        <v>0</v>
      </c>
      <c r="M121" s="21">
        <f>Sheet1!$AG$25</f>
        <v>0</v>
      </c>
    </row>
    <row r="122" spans="1:13" ht="34.5" customHeight="1">
      <c r="A122" s="20">
        <v>5</v>
      </c>
      <c r="B122" s="21">
        <f>Sheet1!$F$24</f>
        <v>0</v>
      </c>
      <c r="C122" s="21">
        <f>Sheet1!$M$24</f>
        <v>0</v>
      </c>
      <c r="D122" s="21">
        <f>Sheet1!$T$24</f>
        <v>0</v>
      </c>
      <c r="E122" s="21">
        <f>Sheet1!$AA$24</f>
        <v>0</v>
      </c>
      <c r="F122" s="21" t="str">
        <f>Sheet1!$AH$24</f>
        <v>教</v>
      </c>
      <c r="H122" s="20">
        <v>5</v>
      </c>
      <c r="I122" s="21">
        <f>Sheet1!$F$25</f>
        <v>14</v>
      </c>
      <c r="J122" s="21">
        <f>Sheet1!$M$25</f>
        <v>13</v>
      </c>
      <c r="K122" s="21">
        <f>Sheet1!$T$25</f>
        <v>15</v>
      </c>
      <c r="L122" s="21">
        <f>Sheet1!$AA$25</f>
        <v>0</v>
      </c>
      <c r="M122" s="21" t="str">
        <f>Sheet1!$AH$25</f>
        <v>教</v>
      </c>
    </row>
    <row r="123" spans="1:13" ht="34.5" customHeight="1">
      <c r="A123" s="20">
        <v>6</v>
      </c>
      <c r="B123" s="21">
        <f>Sheet1!$G$24</f>
        <v>0</v>
      </c>
      <c r="C123" s="21">
        <f>Sheet1!$N$24</f>
        <v>21</v>
      </c>
      <c r="D123" s="21">
        <f>Sheet1!$U$24</f>
        <v>23</v>
      </c>
      <c r="E123" s="21">
        <f>Sheet1!$AB$24</f>
        <v>0</v>
      </c>
      <c r="F123" s="21" t="str">
        <f>Sheet1!$AI$24</f>
        <v>研</v>
      </c>
      <c r="H123" s="20">
        <v>6</v>
      </c>
      <c r="I123" s="21">
        <f>Sheet1!$G$25</f>
        <v>0</v>
      </c>
      <c r="J123" s="21">
        <f>Sheet1!$N$25</f>
        <v>0</v>
      </c>
      <c r="K123" s="21">
        <f>Sheet1!$U$25</f>
        <v>0</v>
      </c>
      <c r="L123" s="21">
        <f>Sheet1!$AB$25</f>
        <v>0</v>
      </c>
      <c r="M123" s="21" t="str">
        <f>Sheet1!$AI$25</f>
        <v>研</v>
      </c>
    </row>
    <row r="124" spans="1:13" ht="34.5" customHeight="1">
      <c r="A124" s="20">
        <v>7</v>
      </c>
      <c r="B124" s="21">
        <f>Sheet1!$H$24</f>
        <v>0</v>
      </c>
      <c r="C124" s="21">
        <f>Sheet1!$O$24</f>
        <v>22</v>
      </c>
      <c r="D124" s="21">
        <f>Sheet1!$V$24</f>
        <v>0</v>
      </c>
      <c r="E124" s="21">
        <f>Sheet1!$AC$24</f>
        <v>16</v>
      </c>
      <c r="F124" s="21">
        <f>Sheet1!$AJ$24</f>
        <v>22</v>
      </c>
      <c r="H124" s="20">
        <v>7</v>
      </c>
      <c r="I124" s="21">
        <f>Sheet1!$H$25</f>
        <v>0</v>
      </c>
      <c r="J124" s="21">
        <f>Sheet1!$O$25</f>
        <v>0</v>
      </c>
      <c r="K124" s="21">
        <f>Sheet1!$V$25</f>
        <v>0</v>
      </c>
      <c r="L124" s="21">
        <f>Sheet1!$AC$25</f>
        <v>13</v>
      </c>
      <c r="M124" s="21">
        <f>Sheet1!$AJ$25</f>
        <v>14</v>
      </c>
    </row>
    <row r="126" spans="1:13" ht="36" customHeight="1">
      <c r="A126" s="14" t="s">
        <v>68</v>
      </c>
      <c r="B126" s="15"/>
      <c r="C126" s="15"/>
      <c r="D126" s="15"/>
      <c r="E126" s="15"/>
      <c r="F126" s="15"/>
      <c r="H126" s="14" t="s">
        <v>68</v>
      </c>
      <c r="I126" s="15"/>
      <c r="J126" s="15"/>
      <c r="K126" s="15"/>
      <c r="L126" s="15"/>
      <c r="M126" s="15"/>
    </row>
    <row r="127" spans="1:13" ht="36" customHeight="1">
      <c r="A127" s="16" t="str">
        <f>Sheet1!A26</f>
        <v>李佩</v>
      </c>
      <c r="B127" s="16"/>
      <c r="C127" s="16"/>
      <c r="D127" s="16"/>
      <c r="E127" s="16"/>
      <c r="F127" s="16"/>
      <c r="H127" s="16" t="str">
        <f>Sheet1!A27</f>
        <v>富伟丽</v>
      </c>
      <c r="I127" s="16"/>
      <c r="J127" s="16"/>
      <c r="K127" s="16"/>
      <c r="L127" s="16"/>
      <c r="M127" s="16"/>
    </row>
    <row r="128" spans="1:13" ht="36" customHeight="1">
      <c r="A128" s="17" t="s">
        <v>70</v>
      </c>
      <c r="B128" s="18" t="s">
        <v>1</v>
      </c>
      <c r="C128" s="18" t="s">
        <v>2</v>
      </c>
      <c r="D128" s="18" t="s">
        <v>3</v>
      </c>
      <c r="E128" s="18" t="s">
        <v>4</v>
      </c>
      <c r="F128" s="19" t="s">
        <v>5</v>
      </c>
      <c r="H128" s="17" t="s">
        <v>70</v>
      </c>
      <c r="I128" s="18" t="s">
        <v>1</v>
      </c>
      <c r="J128" s="18" t="s">
        <v>2</v>
      </c>
      <c r="K128" s="18" t="s">
        <v>3</v>
      </c>
      <c r="L128" s="18" t="s">
        <v>4</v>
      </c>
      <c r="M128" s="19" t="s">
        <v>5</v>
      </c>
    </row>
    <row r="129" spans="1:13" ht="36" customHeight="1">
      <c r="A129" s="20">
        <v>1</v>
      </c>
      <c r="B129" s="21">
        <f>Sheet1!$B$26</f>
        <v>0</v>
      </c>
      <c r="C129" s="21">
        <f>Sheet1!$I$26</f>
        <v>0</v>
      </c>
      <c r="D129" s="21">
        <f>Sheet1!$P$26</f>
        <v>0</v>
      </c>
      <c r="E129" s="21">
        <f>Sheet1!$W$26</f>
        <v>0</v>
      </c>
      <c r="F129" s="21">
        <f>Sheet1!$AD$26</f>
        <v>0</v>
      </c>
      <c r="H129" s="20">
        <v>1</v>
      </c>
      <c r="I129" s="21">
        <f>Sheet1!$B$27</f>
        <v>0</v>
      </c>
      <c r="J129" s="21">
        <f>Sheet1!$I$27</f>
        <v>0</v>
      </c>
      <c r="K129" s="21">
        <f>Sheet1!$P$27</f>
        <v>0</v>
      </c>
      <c r="L129" s="21">
        <f>Sheet1!$W$27</f>
        <v>0</v>
      </c>
      <c r="M129" s="21">
        <f>Sheet1!$AD$27</f>
        <v>0</v>
      </c>
    </row>
    <row r="130" spans="1:13" ht="36" customHeight="1">
      <c r="A130" s="20">
        <v>2</v>
      </c>
      <c r="B130" s="21">
        <f>Sheet1!$C$26</f>
        <v>13</v>
      </c>
      <c r="C130" s="21">
        <f>Sheet1!$J$26</f>
        <v>0</v>
      </c>
      <c r="D130" s="21">
        <f>Sheet1!$Q$26</f>
        <v>0</v>
      </c>
      <c r="E130" s="21">
        <f>Sheet1!$X$26</f>
        <v>0</v>
      </c>
      <c r="F130" s="21">
        <f>Sheet1!$AE$26</f>
        <v>0</v>
      </c>
      <c r="H130" s="20">
        <v>2</v>
      </c>
      <c r="I130" s="21">
        <f>Sheet1!$C$27</f>
        <v>0</v>
      </c>
      <c r="J130" s="21">
        <f>Sheet1!$J$27</f>
        <v>0</v>
      </c>
      <c r="K130" s="21">
        <f>Sheet1!$Q$27</f>
        <v>0</v>
      </c>
      <c r="L130" s="21">
        <f>Sheet1!$X$27</f>
        <v>0</v>
      </c>
      <c r="M130" s="21">
        <f>Sheet1!$AE$27</f>
        <v>25</v>
      </c>
    </row>
    <row r="131" spans="1:13" ht="36" customHeight="1">
      <c r="A131" s="20">
        <v>3</v>
      </c>
      <c r="B131" s="21">
        <f>Sheet1!$D$26</f>
        <v>0</v>
      </c>
      <c r="C131" s="21">
        <f>Sheet1!$K$26</f>
        <v>12</v>
      </c>
      <c r="D131" s="21">
        <f>Sheet1!$R$26</f>
        <v>0</v>
      </c>
      <c r="E131" s="21">
        <f>Sheet1!$Y$26</f>
        <v>0</v>
      </c>
      <c r="F131" s="21">
        <f>Sheet1!$AF$26</f>
        <v>0</v>
      </c>
      <c r="H131" s="20">
        <v>3</v>
      </c>
      <c r="I131" s="21">
        <f>Sheet1!$D$27</f>
        <v>0</v>
      </c>
      <c r="J131" s="21">
        <f>Sheet1!$K$27</f>
        <v>0</v>
      </c>
      <c r="K131" s="21">
        <f>Sheet1!$R$27</f>
        <v>0</v>
      </c>
      <c r="L131" s="21">
        <f>Sheet1!$Y$27</f>
        <v>0</v>
      </c>
      <c r="M131" s="21">
        <f>Sheet1!$AF$27</f>
        <v>0</v>
      </c>
    </row>
    <row r="132" spans="1:13" ht="36" customHeight="1">
      <c r="A132" s="20">
        <v>4</v>
      </c>
      <c r="B132" s="21">
        <f>Sheet1!$E$26</f>
        <v>0</v>
      </c>
      <c r="C132" s="21">
        <f>Sheet1!$L$26</f>
        <v>0</v>
      </c>
      <c r="D132" s="21">
        <f>Sheet1!$S$26</f>
        <v>0</v>
      </c>
      <c r="E132" s="21">
        <f>Sheet1!$Z$26</f>
        <v>15</v>
      </c>
      <c r="F132" s="21">
        <f>Sheet1!$AG$26</f>
        <v>0</v>
      </c>
      <c r="H132" s="20">
        <v>4</v>
      </c>
      <c r="I132" s="21">
        <f>Sheet1!$E$27</f>
        <v>0</v>
      </c>
      <c r="J132" s="21">
        <f>Sheet1!$L$27</f>
        <v>0</v>
      </c>
      <c r="K132" s="21">
        <f>Sheet1!$S$27</f>
        <v>17</v>
      </c>
      <c r="L132" s="21">
        <f>Sheet1!$Z$27</f>
        <v>0</v>
      </c>
      <c r="M132" s="21">
        <f>Sheet1!$AG$27</f>
        <v>0</v>
      </c>
    </row>
    <row r="133" spans="1:13" ht="36" customHeight="1">
      <c r="A133" s="20">
        <v>5</v>
      </c>
      <c r="B133" s="21">
        <f>Sheet1!$F$26</f>
        <v>0</v>
      </c>
      <c r="C133" s="21">
        <f>Sheet1!$M$26</f>
        <v>0</v>
      </c>
      <c r="D133" s="21">
        <f>Sheet1!$T$26</f>
        <v>13</v>
      </c>
      <c r="E133" s="21">
        <f>Sheet1!$AA$26</f>
        <v>0</v>
      </c>
      <c r="F133" s="21" t="str">
        <f>Sheet1!$AH$26</f>
        <v>教</v>
      </c>
      <c r="H133" s="20">
        <v>5</v>
      </c>
      <c r="I133" s="21">
        <f>Sheet1!$F$27</f>
        <v>16</v>
      </c>
      <c r="J133" s="21">
        <f>Sheet1!$M$27</f>
        <v>0</v>
      </c>
      <c r="K133" s="21">
        <f>Sheet1!$T$27</f>
        <v>0</v>
      </c>
      <c r="L133" s="21">
        <f>Sheet1!$AA$27</f>
        <v>0</v>
      </c>
      <c r="M133" s="21" t="str">
        <f>Sheet1!$AH$27</f>
        <v>教</v>
      </c>
    </row>
    <row r="134" spans="1:13" ht="36" customHeight="1">
      <c r="A134" s="20">
        <v>6</v>
      </c>
      <c r="B134" s="21">
        <f>Sheet1!$G$26</f>
        <v>14</v>
      </c>
      <c r="C134" s="21">
        <f>Sheet1!$N$26</f>
        <v>11</v>
      </c>
      <c r="D134" s="21">
        <f>Sheet1!$U$26</f>
        <v>15</v>
      </c>
      <c r="E134" s="21">
        <f>Sheet1!$AB$26</f>
        <v>14</v>
      </c>
      <c r="F134" s="21" t="str">
        <f>Sheet1!$AI$26</f>
        <v>研</v>
      </c>
      <c r="H134" s="20">
        <v>6</v>
      </c>
      <c r="I134" s="21">
        <f>Sheet1!$G$27</f>
        <v>26</v>
      </c>
      <c r="J134" s="21">
        <f>Sheet1!$N$27</f>
        <v>24</v>
      </c>
      <c r="K134" s="21">
        <f>Sheet1!$U$27</f>
        <v>24</v>
      </c>
      <c r="L134" s="21">
        <f>Sheet1!$AB$27</f>
        <v>0</v>
      </c>
      <c r="M134" s="21" t="str">
        <f>Sheet1!$AI$27</f>
        <v>研</v>
      </c>
    </row>
    <row r="135" spans="1:13" ht="36" customHeight="1">
      <c r="A135" s="20">
        <v>7</v>
      </c>
      <c r="B135" s="21">
        <f>Sheet1!$H$26</f>
        <v>0</v>
      </c>
      <c r="C135" s="21">
        <f>Sheet1!$O$26</f>
        <v>0</v>
      </c>
      <c r="D135" s="21">
        <f>Sheet1!$V$26</f>
        <v>12</v>
      </c>
      <c r="E135" s="21">
        <f>Sheet1!$AC$26</f>
        <v>0</v>
      </c>
      <c r="F135" s="21">
        <f>Sheet1!$AJ$26</f>
        <v>11</v>
      </c>
      <c r="H135" s="20">
        <v>7</v>
      </c>
      <c r="I135" s="21">
        <f>Sheet1!$H$27</f>
        <v>0</v>
      </c>
      <c r="J135" s="21">
        <f>Sheet1!$O$27</f>
        <v>25</v>
      </c>
      <c r="K135" s="21">
        <f>Sheet1!$V$27</f>
        <v>26</v>
      </c>
      <c r="L135" s="21">
        <f>Sheet1!$AC$27</f>
        <v>17</v>
      </c>
      <c r="M135" s="21">
        <f>Sheet1!$AJ$27</f>
        <v>16</v>
      </c>
    </row>
    <row r="137" spans="1:13" ht="34.5" customHeight="1">
      <c r="A137" s="14" t="s">
        <v>68</v>
      </c>
      <c r="B137" s="15"/>
      <c r="C137" s="15"/>
      <c r="D137" s="15"/>
      <c r="E137" s="15"/>
      <c r="F137" s="15"/>
      <c r="H137" s="14" t="s">
        <v>68</v>
      </c>
      <c r="I137" s="15"/>
      <c r="J137" s="15"/>
      <c r="K137" s="15"/>
      <c r="L137" s="15"/>
      <c r="M137" s="15"/>
    </row>
    <row r="138" spans="1:13" ht="34.5" customHeight="1">
      <c r="A138" s="16" t="str">
        <f>Sheet1!A28</f>
        <v>吴向阳</v>
      </c>
      <c r="B138" s="16"/>
      <c r="C138" s="16"/>
      <c r="D138" s="16"/>
      <c r="E138" s="16"/>
      <c r="F138" s="16"/>
      <c r="H138" s="16" t="str">
        <f>Sheet1!A29</f>
        <v>王星星</v>
      </c>
      <c r="I138" s="16"/>
      <c r="J138" s="16"/>
      <c r="K138" s="16"/>
      <c r="L138" s="16"/>
      <c r="M138" s="16"/>
    </row>
    <row r="139" spans="1:13" ht="34.5" customHeight="1">
      <c r="A139" s="17" t="s">
        <v>70</v>
      </c>
      <c r="B139" s="18" t="s">
        <v>1</v>
      </c>
      <c r="C139" s="18" t="s">
        <v>2</v>
      </c>
      <c r="D139" s="18" t="s">
        <v>3</v>
      </c>
      <c r="E139" s="18" t="s">
        <v>4</v>
      </c>
      <c r="F139" s="19" t="s">
        <v>5</v>
      </c>
      <c r="H139" s="17" t="s">
        <v>70</v>
      </c>
      <c r="I139" s="18" t="s">
        <v>1</v>
      </c>
      <c r="J139" s="18" t="s">
        <v>2</v>
      </c>
      <c r="K139" s="18" t="s">
        <v>3</v>
      </c>
      <c r="L139" s="18" t="s">
        <v>4</v>
      </c>
      <c r="M139" s="19" t="s">
        <v>5</v>
      </c>
    </row>
    <row r="140" spans="1:13" ht="34.5" customHeight="1">
      <c r="A140" s="20">
        <v>1</v>
      </c>
      <c r="B140" s="21">
        <f>Sheet1!$B$28</f>
        <v>0</v>
      </c>
      <c r="C140" s="21">
        <f>Sheet1!$I$28</f>
        <v>0</v>
      </c>
      <c r="D140" s="21">
        <f>Sheet1!$P$28</f>
        <v>0</v>
      </c>
      <c r="E140" s="21">
        <f>Sheet1!$W$28</f>
        <v>0</v>
      </c>
      <c r="F140" s="21">
        <f>Sheet1!$AD$28</f>
        <v>0</v>
      </c>
      <c r="H140" s="20">
        <v>1</v>
      </c>
      <c r="I140" s="21">
        <f>Sheet1!$B$29</f>
        <v>0</v>
      </c>
      <c r="J140" s="21">
        <f>Sheet1!$I$29</f>
        <v>0</v>
      </c>
      <c r="K140" s="21">
        <f>Sheet1!$P$29</f>
        <v>0</v>
      </c>
      <c r="L140" s="21">
        <f>Sheet1!$W$29</f>
        <v>0</v>
      </c>
      <c r="M140" s="21">
        <f>Sheet1!$AD$29</f>
        <v>0</v>
      </c>
    </row>
    <row r="141" spans="1:13" ht="34.5" customHeight="1">
      <c r="A141" s="20">
        <v>2</v>
      </c>
      <c r="B141" s="21">
        <f>Sheet1!$C$28</f>
        <v>0</v>
      </c>
      <c r="C141" s="21">
        <f>Sheet1!$J$28</f>
        <v>0</v>
      </c>
      <c r="D141" s="21">
        <f>Sheet1!$Q$28</f>
        <v>14</v>
      </c>
      <c r="E141" s="21">
        <f>Sheet1!$X$28</f>
        <v>0</v>
      </c>
      <c r="F141" s="21">
        <f>Sheet1!$AE$28</f>
        <v>14</v>
      </c>
      <c r="H141" s="20">
        <v>2</v>
      </c>
      <c r="I141" s="21">
        <f>Sheet1!$C$29</f>
        <v>0</v>
      </c>
      <c r="J141" s="21">
        <f>Sheet1!$J$29</f>
        <v>0</v>
      </c>
      <c r="K141" s="21">
        <f>Sheet1!$Q$29</f>
        <v>25</v>
      </c>
      <c r="L141" s="21">
        <f>Sheet1!$X$29</f>
        <v>0</v>
      </c>
      <c r="M141" s="21">
        <f>Sheet1!$AE$29</f>
        <v>0</v>
      </c>
    </row>
    <row r="142" spans="1:13" ht="34.5" customHeight="1">
      <c r="A142" s="20">
        <v>3</v>
      </c>
      <c r="B142" s="21">
        <f>Sheet1!$D$28</f>
        <v>0</v>
      </c>
      <c r="C142" s="21">
        <f>Sheet1!$K$28</f>
        <v>0</v>
      </c>
      <c r="D142" s="21">
        <f>Sheet1!$R$28</f>
        <v>0</v>
      </c>
      <c r="E142" s="21">
        <f>Sheet1!$Y$28</f>
        <v>0</v>
      </c>
      <c r="F142" s="21">
        <f>Sheet1!$AF$28</f>
        <v>0</v>
      </c>
      <c r="H142" s="20">
        <v>3</v>
      </c>
      <c r="I142" s="21">
        <f>Sheet1!$D$29</f>
        <v>0</v>
      </c>
      <c r="J142" s="21">
        <f>Sheet1!$K$29</f>
        <v>0</v>
      </c>
      <c r="K142" s="21">
        <f>Sheet1!$R$29</f>
        <v>0</v>
      </c>
      <c r="L142" s="21">
        <f>Sheet1!$Y$29</f>
        <v>0</v>
      </c>
      <c r="M142" s="21">
        <f>Sheet1!$AF$29</f>
        <v>0</v>
      </c>
    </row>
    <row r="143" spans="1:13" ht="34.5" customHeight="1">
      <c r="A143" s="20">
        <v>4</v>
      </c>
      <c r="B143" s="21">
        <f>Sheet1!$E$28</f>
        <v>0</v>
      </c>
      <c r="C143" s="21">
        <f>Sheet1!$L$28</f>
        <v>11</v>
      </c>
      <c r="D143" s="21">
        <f>Sheet1!$S$28</f>
        <v>0</v>
      </c>
      <c r="E143" s="21">
        <f>Sheet1!$Z$28</f>
        <v>13</v>
      </c>
      <c r="F143" s="21">
        <f>Sheet1!$AG$28</f>
        <v>0</v>
      </c>
      <c r="H143" s="20">
        <v>4</v>
      </c>
      <c r="I143" s="21">
        <f>Sheet1!$E$29</f>
        <v>25</v>
      </c>
      <c r="J143" s="21">
        <f>Sheet1!$L$29</f>
        <v>0</v>
      </c>
      <c r="K143" s="21">
        <f>Sheet1!$S$29</f>
        <v>0</v>
      </c>
      <c r="L143" s="21">
        <f>Sheet1!$Z$29</f>
        <v>17</v>
      </c>
      <c r="M143" s="21">
        <f>Sheet1!$AG$29</f>
        <v>0</v>
      </c>
    </row>
    <row r="144" spans="1:13" ht="34.5" customHeight="1">
      <c r="A144" s="20">
        <v>5</v>
      </c>
      <c r="B144" s="21">
        <f>Sheet1!$F$28</f>
        <v>13</v>
      </c>
      <c r="C144" s="21">
        <f>Sheet1!$M$28</f>
        <v>14</v>
      </c>
      <c r="D144" s="21" t="str">
        <f>Sheet1!$T$28</f>
        <v>教</v>
      </c>
      <c r="E144" s="21">
        <f>Sheet1!$AA$28</f>
        <v>0</v>
      </c>
      <c r="F144" s="21">
        <f>Sheet1!$AH$28</f>
        <v>12</v>
      </c>
      <c r="H144" s="20">
        <v>5</v>
      </c>
      <c r="I144" s="21">
        <f>Sheet1!$F$29</f>
        <v>17</v>
      </c>
      <c r="J144" s="21">
        <f>Sheet1!$M$29</f>
        <v>15</v>
      </c>
      <c r="K144" s="21" t="str">
        <f>Sheet1!$T$29</f>
        <v>教</v>
      </c>
      <c r="L144" s="21">
        <f>Sheet1!$AA$29</f>
        <v>16</v>
      </c>
      <c r="M144" s="21">
        <f>Sheet1!$AH$29</f>
        <v>16</v>
      </c>
    </row>
    <row r="145" spans="1:13" ht="34.5" customHeight="1">
      <c r="A145" s="20">
        <v>6</v>
      </c>
      <c r="B145" s="21">
        <f>Sheet1!$G$28</f>
        <v>11</v>
      </c>
      <c r="C145" s="21">
        <f>Sheet1!$N$28</f>
        <v>0</v>
      </c>
      <c r="D145" s="21" t="str">
        <f>Sheet1!$U$28</f>
        <v>研</v>
      </c>
      <c r="E145" s="21">
        <f>Sheet1!$AB$28</f>
        <v>0</v>
      </c>
      <c r="F145" s="21">
        <f>Sheet1!$AI$28</f>
        <v>13</v>
      </c>
      <c r="H145" s="20">
        <v>6</v>
      </c>
      <c r="I145" s="21">
        <f>Sheet1!$G$29</f>
        <v>0</v>
      </c>
      <c r="J145" s="21">
        <f>Sheet1!$N$29</f>
        <v>26</v>
      </c>
      <c r="K145" s="21" t="str">
        <f>Sheet1!$U$29</f>
        <v>研</v>
      </c>
      <c r="L145" s="21">
        <f>Sheet1!$AB$29</f>
        <v>26</v>
      </c>
      <c r="M145" s="21">
        <f>Sheet1!$AI$29</f>
        <v>15</v>
      </c>
    </row>
    <row r="146" spans="1:13" ht="34.5" customHeight="1">
      <c r="A146" s="20">
        <v>7</v>
      </c>
      <c r="B146" s="21">
        <f>Sheet1!$H$28</f>
        <v>0</v>
      </c>
      <c r="C146" s="21">
        <f>Sheet1!$O$28</f>
        <v>12</v>
      </c>
      <c r="D146" s="21">
        <f>Sheet1!$V$28</f>
        <v>11</v>
      </c>
      <c r="E146" s="21">
        <f>Sheet1!$AC$28</f>
        <v>12</v>
      </c>
      <c r="F146" s="21">
        <f>Sheet1!$AJ$28</f>
        <v>0</v>
      </c>
      <c r="H146" s="20">
        <v>7</v>
      </c>
      <c r="I146" s="21">
        <f>Sheet1!$H$29</f>
        <v>0</v>
      </c>
      <c r="J146" s="21">
        <f>Sheet1!$O$29</f>
        <v>16</v>
      </c>
      <c r="K146" s="21">
        <f>Sheet1!$V$29</f>
        <v>17</v>
      </c>
      <c r="L146" s="21">
        <f>Sheet1!$AC$29</f>
        <v>15</v>
      </c>
      <c r="M146" s="21">
        <f>Sheet1!$AJ$29</f>
        <v>0</v>
      </c>
    </row>
    <row r="148" spans="1:13" ht="36" customHeight="1">
      <c r="A148" s="14" t="s">
        <v>68</v>
      </c>
      <c r="B148" s="15"/>
      <c r="C148" s="15"/>
      <c r="D148" s="15"/>
      <c r="E148" s="15"/>
      <c r="F148" s="15"/>
      <c r="H148" s="14" t="s">
        <v>68</v>
      </c>
      <c r="I148" s="15"/>
      <c r="J148" s="15"/>
      <c r="K148" s="15"/>
      <c r="L148" s="15"/>
      <c r="M148" s="15"/>
    </row>
    <row r="149" spans="1:13" ht="36" customHeight="1">
      <c r="A149" s="16" t="str">
        <f>Sheet1!A30</f>
        <v>龚婷婷</v>
      </c>
      <c r="B149" s="16"/>
      <c r="C149" s="16"/>
      <c r="D149" s="16"/>
      <c r="E149" s="16"/>
      <c r="F149" s="16"/>
      <c r="H149" s="16" t="str">
        <f>Sheet1!A31</f>
        <v>顾杰</v>
      </c>
      <c r="I149" s="16"/>
      <c r="J149" s="16"/>
      <c r="K149" s="16"/>
      <c r="L149" s="16"/>
      <c r="M149" s="16"/>
    </row>
    <row r="150" spans="1:13" ht="36" customHeight="1">
      <c r="A150" s="17" t="s">
        <v>70</v>
      </c>
      <c r="B150" s="18" t="s">
        <v>1</v>
      </c>
      <c r="C150" s="18" t="s">
        <v>2</v>
      </c>
      <c r="D150" s="18" t="s">
        <v>3</v>
      </c>
      <c r="E150" s="18" t="s">
        <v>4</v>
      </c>
      <c r="F150" s="19" t="s">
        <v>5</v>
      </c>
      <c r="H150" s="17" t="s">
        <v>70</v>
      </c>
      <c r="I150" s="18" t="s">
        <v>1</v>
      </c>
      <c r="J150" s="18" t="s">
        <v>2</v>
      </c>
      <c r="K150" s="18" t="s">
        <v>3</v>
      </c>
      <c r="L150" s="18" t="s">
        <v>4</v>
      </c>
      <c r="M150" s="19" t="s">
        <v>5</v>
      </c>
    </row>
    <row r="151" spans="1:13" ht="36" customHeight="1">
      <c r="A151" s="20">
        <v>1</v>
      </c>
      <c r="B151" s="21">
        <f>Sheet1!$B$30</f>
        <v>0</v>
      </c>
      <c r="C151" s="21">
        <f>Sheet1!$I$30</f>
        <v>0</v>
      </c>
      <c r="D151" s="21">
        <f>Sheet1!$P$30</f>
        <v>0</v>
      </c>
      <c r="E151" s="21">
        <f>Sheet1!$W$30</f>
        <v>0</v>
      </c>
      <c r="F151" s="21">
        <f>Sheet1!$AD$30</f>
        <v>0</v>
      </c>
      <c r="H151" s="20">
        <v>1</v>
      </c>
      <c r="I151" s="21">
        <f>Sheet1!$B$31</f>
        <v>0</v>
      </c>
      <c r="J151" s="21">
        <f>Sheet1!$I$31</f>
        <v>0</v>
      </c>
      <c r="K151" s="21">
        <f>Sheet1!$P$31</f>
        <v>0</v>
      </c>
      <c r="L151" s="21">
        <f>Sheet1!$W$31</f>
        <v>0</v>
      </c>
      <c r="M151" s="21">
        <f>Sheet1!$AD$31</f>
        <v>0</v>
      </c>
    </row>
    <row r="152" spans="1:13" ht="36" customHeight="1">
      <c r="A152" s="20">
        <v>2</v>
      </c>
      <c r="B152" s="21">
        <f>Sheet1!$C$30</f>
        <v>0</v>
      </c>
      <c r="C152" s="21">
        <f>Sheet1!$J$30</f>
        <v>0</v>
      </c>
      <c r="D152" s="21">
        <f>Sheet1!$Q$30</f>
        <v>0</v>
      </c>
      <c r="E152" s="21">
        <f>Sheet1!$X$30</f>
        <v>0</v>
      </c>
      <c r="F152" s="21">
        <f>Sheet1!$AE$30</f>
        <v>0</v>
      </c>
      <c r="H152" s="20">
        <v>2</v>
      </c>
      <c r="I152" s="21">
        <f>Sheet1!$C$31</f>
        <v>0</v>
      </c>
      <c r="J152" s="21">
        <f>Sheet1!$J$31</f>
        <v>0</v>
      </c>
      <c r="K152" s="21">
        <f>Sheet1!$Q$31</f>
        <v>0</v>
      </c>
      <c r="L152" s="21">
        <f>Sheet1!$X$31</f>
        <v>0</v>
      </c>
      <c r="M152" s="21">
        <f>Sheet1!$AE$31</f>
        <v>0</v>
      </c>
    </row>
    <row r="153" spans="1:13" ht="36" customHeight="1">
      <c r="A153" s="20">
        <v>3</v>
      </c>
      <c r="B153" s="21">
        <f>Sheet1!$D$30</f>
        <v>14</v>
      </c>
      <c r="C153" s="21">
        <f>Sheet1!$K$30</f>
        <v>0</v>
      </c>
      <c r="D153" s="21">
        <f>Sheet1!$R$30</f>
        <v>0</v>
      </c>
      <c r="E153" s="21">
        <f>Sheet1!$Y$30</f>
        <v>0</v>
      </c>
      <c r="F153" s="21">
        <f>Sheet1!$AF$30</f>
        <v>0</v>
      </c>
      <c r="H153" s="20">
        <v>3</v>
      </c>
      <c r="I153" s="21">
        <f>Sheet1!$D$31</f>
        <v>0</v>
      </c>
      <c r="J153" s="21">
        <f>Sheet1!$K$31</f>
        <v>0</v>
      </c>
      <c r="K153" s="21">
        <f>Sheet1!$R$31</f>
        <v>0</v>
      </c>
      <c r="L153" s="21">
        <f>Sheet1!$Y$31</f>
        <v>0</v>
      </c>
      <c r="M153" s="21">
        <f>Sheet1!$AF$31</f>
        <v>0</v>
      </c>
    </row>
    <row r="154" spans="1:13" ht="36" customHeight="1">
      <c r="A154" s="20">
        <v>4</v>
      </c>
      <c r="B154" s="21">
        <f>Sheet1!$E$30</f>
        <v>0</v>
      </c>
      <c r="C154" s="21">
        <f>Sheet1!$L$30</f>
        <v>0</v>
      </c>
      <c r="D154" s="21">
        <f>Sheet1!$S$30</f>
        <v>12</v>
      </c>
      <c r="E154" s="21">
        <f>Sheet1!$Z$30</f>
        <v>11</v>
      </c>
      <c r="F154" s="21">
        <f>Sheet1!$AG$30</f>
        <v>0</v>
      </c>
      <c r="H154" s="20">
        <v>4</v>
      </c>
      <c r="I154" s="21">
        <f>Sheet1!$E$31</f>
        <v>17</v>
      </c>
      <c r="J154" s="21">
        <f>Sheet1!$L$31</f>
        <v>0</v>
      </c>
      <c r="K154" s="21">
        <f>Sheet1!$S$31</f>
        <v>0</v>
      </c>
      <c r="L154" s="21">
        <f>Sheet1!$Z$31</f>
        <v>0</v>
      </c>
      <c r="M154" s="21">
        <f>Sheet1!$AG$31</f>
        <v>0</v>
      </c>
    </row>
    <row r="155" spans="1:13" ht="36" customHeight="1">
      <c r="A155" s="20">
        <v>5</v>
      </c>
      <c r="B155" s="21">
        <f>Sheet1!$F$30</f>
        <v>12</v>
      </c>
      <c r="C155" s="21">
        <f>Sheet1!$M$30</f>
        <v>11</v>
      </c>
      <c r="D155" s="21">
        <f>Sheet1!$T$30</f>
        <v>14</v>
      </c>
      <c r="E155" s="21">
        <f>Sheet1!$AA$30</f>
        <v>13</v>
      </c>
      <c r="F155" s="21">
        <f>Sheet1!$AH$30</f>
        <v>14</v>
      </c>
      <c r="H155" s="20">
        <v>5</v>
      </c>
      <c r="I155" s="21">
        <f>Sheet1!$F$31</f>
        <v>15</v>
      </c>
      <c r="J155" s="21">
        <f>Sheet1!$M$31</f>
        <v>16</v>
      </c>
      <c r="K155" s="21">
        <f>Sheet1!$T$31</f>
        <v>16</v>
      </c>
      <c r="L155" s="21">
        <f>Sheet1!$AA$31</f>
        <v>15</v>
      </c>
      <c r="M155" s="21">
        <f>Sheet1!$AH$31</f>
        <v>0</v>
      </c>
    </row>
    <row r="156" spans="1:13" ht="36" customHeight="1">
      <c r="A156" s="20">
        <v>6</v>
      </c>
      <c r="B156" s="21">
        <f>Sheet1!$G$30</f>
        <v>0</v>
      </c>
      <c r="C156" s="21">
        <f>Sheet1!$N$30</f>
        <v>0</v>
      </c>
      <c r="D156" s="21">
        <f>Sheet1!$U$30</f>
        <v>11</v>
      </c>
      <c r="E156" s="21">
        <f>Sheet1!$AB$30</f>
        <v>0</v>
      </c>
      <c r="F156" s="21">
        <f>Sheet1!$AI$30</f>
        <v>12</v>
      </c>
      <c r="H156" s="20">
        <v>6</v>
      </c>
      <c r="I156" s="21">
        <f>Sheet1!$G$31</f>
        <v>0</v>
      </c>
      <c r="J156" s="21">
        <f>Sheet1!$N$31</f>
        <v>0</v>
      </c>
      <c r="K156" s="21">
        <f>Sheet1!$U$31</f>
        <v>17</v>
      </c>
      <c r="L156" s="21">
        <f>Sheet1!$AB$31</f>
        <v>16</v>
      </c>
      <c r="M156" s="21">
        <f>Sheet1!$AI$31</f>
        <v>17</v>
      </c>
    </row>
    <row r="157" spans="1:13" ht="36" customHeight="1">
      <c r="A157" s="20">
        <v>7</v>
      </c>
      <c r="B157" s="21" t="str">
        <f>Sheet1!$H$30</f>
        <v>教</v>
      </c>
      <c r="C157" s="21">
        <f>Sheet1!$O$30</f>
        <v>13</v>
      </c>
      <c r="D157" s="21">
        <f>Sheet1!$V$30</f>
        <v>0</v>
      </c>
      <c r="E157" s="21">
        <f>Sheet1!$AC$30</f>
        <v>0</v>
      </c>
      <c r="F157" s="21">
        <f>Sheet1!$AJ$30</f>
        <v>13</v>
      </c>
      <c r="H157" s="20">
        <v>7</v>
      </c>
      <c r="I157" s="21" t="str">
        <f>Sheet1!$H$31</f>
        <v>教</v>
      </c>
      <c r="J157" s="21">
        <f>Sheet1!$O$31</f>
        <v>0</v>
      </c>
      <c r="K157" s="21">
        <f>Sheet1!$V$31</f>
        <v>0</v>
      </c>
      <c r="L157" s="21">
        <f>Sheet1!$AC$31</f>
        <v>0</v>
      </c>
      <c r="M157" s="21">
        <f>Sheet1!$AJ$31</f>
        <v>15</v>
      </c>
    </row>
    <row r="159" spans="1:13" ht="36" customHeight="1">
      <c r="A159" s="14" t="s">
        <v>68</v>
      </c>
      <c r="B159" s="15"/>
      <c r="C159" s="15"/>
      <c r="D159" s="15"/>
      <c r="E159" s="15"/>
      <c r="F159" s="15"/>
      <c r="H159" s="14" t="s">
        <v>68</v>
      </c>
      <c r="I159" s="15"/>
      <c r="J159" s="15"/>
      <c r="K159" s="15"/>
      <c r="L159" s="15"/>
      <c r="M159" s="15"/>
    </row>
    <row r="160" spans="1:13" ht="36" customHeight="1">
      <c r="A160" s="16" t="str">
        <f>Sheet1!A32</f>
        <v>董懿洋</v>
      </c>
      <c r="B160" s="16"/>
      <c r="C160" s="16"/>
      <c r="D160" s="16"/>
      <c r="E160" s="16"/>
      <c r="F160" s="16"/>
      <c r="H160" s="16" t="str">
        <f>Sheet1!A33</f>
        <v>刘彩萍</v>
      </c>
      <c r="I160" s="16"/>
      <c r="J160" s="16"/>
      <c r="K160" s="16"/>
      <c r="L160" s="16"/>
      <c r="M160" s="16"/>
    </row>
    <row r="161" spans="1:13" ht="36" customHeight="1">
      <c r="A161" s="17" t="s">
        <v>70</v>
      </c>
      <c r="B161" s="18" t="s">
        <v>1</v>
      </c>
      <c r="C161" s="18" t="s">
        <v>2</v>
      </c>
      <c r="D161" s="18" t="s">
        <v>3</v>
      </c>
      <c r="E161" s="18" t="s">
        <v>4</v>
      </c>
      <c r="F161" s="19" t="s">
        <v>5</v>
      </c>
      <c r="H161" s="17" t="s">
        <v>70</v>
      </c>
      <c r="I161" s="18" t="s">
        <v>1</v>
      </c>
      <c r="J161" s="18" t="s">
        <v>2</v>
      </c>
      <c r="K161" s="18" t="s">
        <v>3</v>
      </c>
      <c r="L161" s="18" t="s">
        <v>4</v>
      </c>
      <c r="M161" s="19" t="s">
        <v>5</v>
      </c>
    </row>
    <row r="162" spans="1:13" ht="36" customHeight="1">
      <c r="A162" s="20">
        <v>1</v>
      </c>
      <c r="B162" s="21">
        <f>Sheet1!$B$32</f>
        <v>0</v>
      </c>
      <c r="C162" s="21">
        <f>Sheet1!$I$32</f>
        <v>0</v>
      </c>
      <c r="D162" s="21">
        <f>Sheet1!$P$32</f>
        <v>0</v>
      </c>
      <c r="E162" s="21">
        <f>Sheet1!$W$32</f>
        <v>0</v>
      </c>
      <c r="F162" s="21">
        <f>Sheet1!$AD$32</f>
        <v>0</v>
      </c>
      <c r="H162" s="20">
        <v>1</v>
      </c>
      <c r="I162" s="21">
        <f>Sheet1!$B$33</f>
        <v>0</v>
      </c>
      <c r="J162" s="21">
        <f>Sheet1!$I$33</f>
        <v>0</v>
      </c>
      <c r="K162" s="21">
        <f>Sheet1!$P$33</f>
        <v>0</v>
      </c>
      <c r="L162" s="21">
        <f>Sheet1!$W$33</f>
        <v>0</v>
      </c>
      <c r="M162" s="21">
        <f>Sheet1!$AD$33</f>
        <v>0</v>
      </c>
    </row>
    <row r="163" spans="1:13" ht="36" customHeight="1">
      <c r="A163" s="20">
        <v>2</v>
      </c>
      <c r="B163" s="21">
        <f>Sheet1!$C$32</f>
        <v>0</v>
      </c>
      <c r="C163" s="21">
        <f>Sheet1!$J$32</f>
        <v>0</v>
      </c>
      <c r="D163" s="21">
        <f>Sheet1!$Q$32</f>
        <v>15</v>
      </c>
      <c r="E163" s="21">
        <f>Sheet1!$X$32</f>
        <v>0</v>
      </c>
      <c r="F163" s="21">
        <f>Sheet1!$AE$32</f>
        <v>0</v>
      </c>
      <c r="H163" s="20">
        <v>2</v>
      </c>
      <c r="I163" s="21">
        <f>Sheet1!$C$33</f>
        <v>0</v>
      </c>
      <c r="J163" s="21">
        <f>Sheet1!$J$33</f>
        <v>36</v>
      </c>
      <c r="K163" s="21">
        <f>Sheet1!$Q$33</f>
        <v>0</v>
      </c>
      <c r="L163" s="21">
        <f>Sheet1!$X$33</f>
        <v>0</v>
      </c>
      <c r="M163" s="21">
        <f>Sheet1!$AE$33</f>
        <v>0</v>
      </c>
    </row>
    <row r="164" spans="1:13" ht="36" customHeight="1">
      <c r="A164" s="20">
        <v>3</v>
      </c>
      <c r="B164" s="21">
        <f>Sheet1!$D$32</f>
        <v>0</v>
      </c>
      <c r="C164" s="21">
        <f>Sheet1!$K$32</f>
        <v>0</v>
      </c>
      <c r="D164" s="21">
        <f>Sheet1!$R$32</f>
        <v>0</v>
      </c>
      <c r="E164" s="21">
        <f>Sheet1!$Y$32</f>
        <v>12</v>
      </c>
      <c r="F164" s="21">
        <f>Sheet1!$AF$32</f>
        <v>0</v>
      </c>
      <c r="H164" s="20">
        <v>3</v>
      </c>
      <c r="I164" s="21">
        <f>Sheet1!$D$33</f>
        <v>0</v>
      </c>
      <c r="J164" s="21">
        <f>Sheet1!$K$33</f>
        <v>0</v>
      </c>
      <c r="K164" s="21">
        <f>Sheet1!$R$33</f>
        <v>26</v>
      </c>
      <c r="L164" s="21">
        <f>Sheet1!$Y$33</f>
        <v>0</v>
      </c>
      <c r="M164" s="21">
        <f>Sheet1!$AF$33</f>
        <v>0</v>
      </c>
    </row>
    <row r="165" spans="1:13" ht="36" customHeight="1">
      <c r="A165" s="20">
        <v>4</v>
      </c>
      <c r="B165" s="21">
        <f>Sheet1!$E$32</f>
        <v>15</v>
      </c>
      <c r="C165" s="21">
        <f>Sheet1!$L$32</f>
        <v>0</v>
      </c>
      <c r="D165" s="21">
        <f>Sheet1!$S$32</f>
        <v>0</v>
      </c>
      <c r="E165" s="21">
        <f>Sheet1!$Z$32</f>
        <v>0</v>
      </c>
      <c r="F165" s="21">
        <f>Sheet1!$AG$32</f>
        <v>13</v>
      </c>
      <c r="H165" s="20">
        <v>4</v>
      </c>
      <c r="I165" s="21">
        <f>Sheet1!$E$33</f>
        <v>21</v>
      </c>
      <c r="J165" s="21">
        <f>Sheet1!$L$33</f>
        <v>0</v>
      </c>
      <c r="K165" s="21">
        <f>Sheet1!$S$33</f>
        <v>0</v>
      </c>
      <c r="L165" s="21">
        <f>Sheet1!$Z$33</f>
        <v>0</v>
      </c>
      <c r="M165" s="21">
        <f>Sheet1!$AG$33</f>
        <v>23</v>
      </c>
    </row>
    <row r="166" spans="1:13" ht="36" customHeight="1">
      <c r="A166" s="20">
        <v>5</v>
      </c>
      <c r="B166" s="21">
        <f>Sheet1!$F$32</f>
        <v>0</v>
      </c>
      <c r="C166" s="21">
        <f>Sheet1!$M$32</f>
        <v>12</v>
      </c>
      <c r="D166" s="21">
        <f>Sheet1!$T$32</f>
        <v>17</v>
      </c>
      <c r="E166" s="21">
        <f>Sheet1!$AA$32</f>
        <v>0</v>
      </c>
      <c r="F166" s="21">
        <f>Sheet1!$AH$32</f>
        <v>11</v>
      </c>
      <c r="H166" s="20">
        <v>5</v>
      </c>
      <c r="I166" s="21">
        <f>Sheet1!$F$33</f>
        <v>32</v>
      </c>
      <c r="J166" s="21">
        <f>Sheet1!$M$33</f>
        <v>22</v>
      </c>
      <c r="K166" s="21">
        <f>Sheet1!$T$33</f>
        <v>0</v>
      </c>
      <c r="L166" s="21">
        <f>Sheet1!$AA$33</f>
        <v>11</v>
      </c>
      <c r="M166" s="21">
        <f>Sheet1!$AH$33</f>
        <v>0</v>
      </c>
    </row>
    <row r="167" spans="1:13" ht="36" customHeight="1">
      <c r="A167" s="20">
        <v>6</v>
      </c>
      <c r="B167" s="21">
        <f>Sheet1!$G$32</f>
        <v>13</v>
      </c>
      <c r="C167" s="21">
        <f>Sheet1!$N$32</f>
        <v>14</v>
      </c>
      <c r="D167" s="21">
        <f>Sheet1!$U$32</f>
        <v>14</v>
      </c>
      <c r="E167" s="21">
        <f>Sheet1!$AB$32</f>
        <v>0</v>
      </c>
      <c r="F167" s="21">
        <f>Sheet1!$AI$32</f>
        <v>16</v>
      </c>
      <c r="H167" s="20">
        <v>6</v>
      </c>
      <c r="I167" s="21">
        <f>Sheet1!$G$33</f>
        <v>0</v>
      </c>
      <c r="J167" s="21">
        <f>Sheet1!$N$33</f>
        <v>0</v>
      </c>
      <c r="K167" s="21">
        <f>Sheet1!$U$33</f>
        <v>33</v>
      </c>
      <c r="L167" s="21">
        <f>Sheet1!$AB$33</f>
        <v>35</v>
      </c>
      <c r="M167" s="21">
        <f>Sheet1!$AI$33</f>
        <v>25</v>
      </c>
    </row>
    <row r="168" spans="1:13" ht="36" customHeight="1">
      <c r="A168" s="20">
        <v>7</v>
      </c>
      <c r="B168" s="21" t="str">
        <f>Sheet1!$H$32</f>
        <v>教</v>
      </c>
      <c r="C168" s="21">
        <f>Sheet1!$O$32</f>
        <v>17</v>
      </c>
      <c r="D168" s="21">
        <f>Sheet1!$V$32</f>
        <v>16</v>
      </c>
      <c r="E168" s="21">
        <f>Sheet1!$AC$32</f>
        <v>0</v>
      </c>
      <c r="F168" s="21">
        <f>Sheet1!$AJ$32</f>
        <v>0</v>
      </c>
      <c r="H168" s="20">
        <v>7</v>
      </c>
      <c r="I168" s="21" t="str">
        <f>Sheet1!$H$33</f>
        <v>教</v>
      </c>
      <c r="J168" s="21">
        <f>Sheet1!$O$33</f>
        <v>31</v>
      </c>
      <c r="K168" s="21">
        <f>Sheet1!$V$33</f>
        <v>0</v>
      </c>
      <c r="L168" s="21">
        <f>Sheet1!$AC$33</f>
        <v>24</v>
      </c>
      <c r="M168" s="21">
        <f>Sheet1!$AJ$33</f>
        <v>34</v>
      </c>
    </row>
    <row r="170" spans="1:13" ht="36" customHeight="1">
      <c r="A170" s="14" t="s">
        <v>68</v>
      </c>
      <c r="B170" s="15"/>
      <c r="C170" s="15"/>
      <c r="D170" s="15"/>
      <c r="E170" s="15"/>
      <c r="F170" s="15"/>
      <c r="H170" s="14" t="s">
        <v>68</v>
      </c>
      <c r="I170" s="15"/>
      <c r="J170" s="15"/>
      <c r="K170" s="15"/>
      <c r="L170" s="15"/>
      <c r="M170" s="15"/>
    </row>
    <row r="171" spans="1:13" ht="36" customHeight="1">
      <c r="A171" s="16" t="str">
        <f>Sheet1!A34</f>
        <v>戴芳洁</v>
      </c>
      <c r="B171" s="16"/>
      <c r="C171" s="16"/>
      <c r="D171" s="16"/>
      <c r="E171" s="16"/>
      <c r="F171" s="16"/>
      <c r="H171" s="16" t="str">
        <f>Sheet1!A35</f>
        <v>夏惠根</v>
      </c>
      <c r="I171" s="16"/>
      <c r="J171" s="16"/>
      <c r="K171" s="16"/>
      <c r="L171" s="16"/>
      <c r="M171" s="16"/>
    </row>
    <row r="172" spans="1:13" ht="36" customHeight="1">
      <c r="A172" s="17" t="s">
        <v>70</v>
      </c>
      <c r="B172" s="18" t="s">
        <v>1</v>
      </c>
      <c r="C172" s="18" t="s">
        <v>2</v>
      </c>
      <c r="D172" s="18" t="s">
        <v>3</v>
      </c>
      <c r="E172" s="18" t="s">
        <v>4</v>
      </c>
      <c r="F172" s="19" t="s">
        <v>5</v>
      </c>
      <c r="H172" s="17" t="s">
        <v>70</v>
      </c>
      <c r="I172" s="18" t="s">
        <v>1</v>
      </c>
      <c r="J172" s="18" t="s">
        <v>2</v>
      </c>
      <c r="K172" s="18" t="s">
        <v>3</v>
      </c>
      <c r="L172" s="18" t="s">
        <v>4</v>
      </c>
      <c r="M172" s="19" t="s">
        <v>5</v>
      </c>
    </row>
    <row r="173" spans="1:13" ht="36" customHeight="1">
      <c r="A173" s="20">
        <v>1</v>
      </c>
      <c r="B173" s="21">
        <f>Sheet1!$B$34</f>
        <v>0</v>
      </c>
      <c r="C173" s="21">
        <f>Sheet1!$I$34</f>
        <v>0</v>
      </c>
      <c r="D173" s="21">
        <f>Sheet1!$P$34</f>
        <v>0</v>
      </c>
      <c r="E173" s="21">
        <f>Sheet1!$W$34</f>
        <v>0</v>
      </c>
      <c r="F173" s="21">
        <f>Sheet1!$AD$34</f>
        <v>0</v>
      </c>
      <c r="H173" s="20">
        <v>1</v>
      </c>
      <c r="I173" s="21">
        <f>Sheet1!$B$35</f>
        <v>0</v>
      </c>
      <c r="J173" s="21">
        <f>Sheet1!$I$35</f>
        <v>0</v>
      </c>
      <c r="K173" s="21">
        <f>Sheet1!$P$35</f>
        <v>0</v>
      </c>
      <c r="L173" s="21">
        <f>Sheet1!$W$35</f>
        <v>0</v>
      </c>
      <c r="M173" s="21">
        <f>Sheet1!$AD$35</f>
        <v>0</v>
      </c>
    </row>
    <row r="174" spans="1:13" ht="36" customHeight="1">
      <c r="A174" s="20">
        <v>2</v>
      </c>
      <c r="B174" s="21">
        <f>Sheet1!$C$34</f>
        <v>16</v>
      </c>
      <c r="C174" s="21">
        <f>Sheet1!$J$34</f>
        <v>0</v>
      </c>
      <c r="D174" s="21">
        <f>Sheet1!$Q$34</f>
        <v>0</v>
      </c>
      <c r="E174" s="21">
        <f>Sheet1!$X$34</f>
        <v>0</v>
      </c>
      <c r="F174" s="21">
        <f>Sheet1!$AE$34</f>
        <v>0</v>
      </c>
      <c r="H174" s="20">
        <v>2</v>
      </c>
      <c r="I174" s="21">
        <f>Sheet1!$C$35</f>
        <v>0</v>
      </c>
      <c r="J174" s="21">
        <f>Sheet1!$J$35</f>
        <v>0</v>
      </c>
      <c r="K174" s="21">
        <f>Sheet1!$Q$35</f>
        <v>0</v>
      </c>
      <c r="L174" s="21">
        <f>Sheet1!$X$35</f>
        <v>0</v>
      </c>
      <c r="M174" s="21">
        <f>Sheet1!$AE$35</f>
        <v>0</v>
      </c>
    </row>
    <row r="175" spans="1:13" ht="36" customHeight="1">
      <c r="A175" s="20">
        <v>3</v>
      </c>
      <c r="B175" s="21">
        <f>Sheet1!$D$34</f>
        <v>0</v>
      </c>
      <c r="C175" s="21">
        <f>Sheet1!$K$34</f>
        <v>13</v>
      </c>
      <c r="D175" s="21">
        <f>Sheet1!$R$34</f>
        <v>0</v>
      </c>
      <c r="E175" s="21">
        <f>Sheet1!$Y$34</f>
        <v>16</v>
      </c>
      <c r="F175" s="21">
        <f>Sheet1!$AF$34</f>
        <v>0</v>
      </c>
      <c r="H175" s="20">
        <v>3</v>
      </c>
      <c r="I175" s="21">
        <f>Sheet1!$D$35</f>
        <v>0</v>
      </c>
      <c r="J175" s="21">
        <f>Sheet1!$K$35</f>
        <v>0</v>
      </c>
      <c r="K175" s="21">
        <f>Sheet1!$R$35</f>
        <v>16</v>
      </c>
      <c r="L175" s="21">
        <f>Sheet1!$Y$35</f>
        <v>0</v>
      </c>
      <c r="M175" s="21">
        <f>Sheet1!$AF$35</f>
        <v>0</v>
      </c>
    </row>
    <row r="176" spans="1:13" ht="36" customHeight="1">
      <c r="A176" s="20">
        <v>4</v>
      </c>
      <c r="B176" s="21">
        <f>Sheet1!$E$34</f>
        <v>0</v>
      </c>
      <c r="C176" s="21">
        <f>Sheet1!$L$34</f>
        <v>0</v>
      </c>
      <c r="D176" s="21">
        <f>Sheet1!$S$34</f>
        <v>13</v>
      </c>
      <c r="E176" s="21">
        <f>Sheet1!$Z$34</f>
        <v>0</v>
      </c>
      <c r="F176" s="21">
        <f>Sheet1!$AG$34</f>
        <v>15</v>
      </c>
      <c r="H176" s="20">
        <v>4</v>
      </c>
      <c r="I176" s="21">
        <f>Sheet1!$E$35</f>
        <v>0</v>
      </c>
      <c r="J176" s="21">
        <f>Sheet1!$L$35</f>
        <v>0</v>
      </c>
      <c r="K176" s="21">
        <f>Sheet1!$S$35</f>
        <v>0</v>
      </c>
      <c r="L176" s="21">
        <f>Sheet1!$Z$35</f>
        <v>0</v>
      </c>
      <c r="M176" s="21">
        <f>Sheet1!$AG$35</f>
        <v>0</v>
      </c>
    </row>
    <row r="177" spans="1:13" ht="36" customHeight="1">
      <c r="A177" s="20">
        <v>5</v>
      </c>
      <c r="B177" s="21">
        <f>Sheet1!$F$34</f>
        <v>11</v>
      </c>
      <c r="C177" s="21">
        <f>Sheet1!$M$34</f>
        <v>0</v>
      </c>
      <c r="D177" s="21">
        <f>Sheet1!$T$34</f>
        <v>12</v>
      </c>
      <c r="E177" s="21">
        <f>Sheet1!$AA$34</f>
        <v>17</v>
      </c>
      <c r="F177" s="21">
        <f>Sheet1!$AH$34</f>
        <v>17</v>
      </c>
      <c r="H177" s="20">
        <v>5</v>
      </c>
      <c r="I177" s="21">
        <f>Sheet1!$F$35</f>
        <v>25</v>
      </c>
      <c r="J177" s="21">
        <f>Sheet1!$M$35</f>
        <v>0</v>
      </c>
      <c r="K177" s="21">
        <f>Sheet1!$T$35</f>
        <v>21</v>
      </c>
      <c r="L177" s="21">
        <f>Sheet1!$AA$35</f>
        <v>14</v>
      </c>
      <c r="M177" s="21">
        <f>Sheet1!$AH$35</f>
        <v>26</v>
      </c>
    </row>
    <row r="178" spans="1:13" ht="36" customHeight="1">
      <c r="A178" s="20">
        <v>6</v>
      </c>
      <c r="B178" s="21">
        <f>Sheet1!$G$34</f>
        <v>12</v>
      </c>
      <c r="C178" s="21">
        <f>Sheet1!$N$34</f>
        <v>15</v>
      </c>
      <c r="D178" s="21">
        <f>Sheet1!$U$34</f>
        <v>0</v>
      </c>
      <c r="E178" s="21">
        <f>Sheet1!$AB$34</f>
        <v>11</v>
      </c>
      <c r="F178" s="21">
        <f>Sheet1!$AI$34</f>
        <v>14</v>
      </c>
      <c r="H178" s="20">
        <v>6</v>
      </c>
      <c r="I178" s="21">
        <f>Sheet1!$G$35</f>
        <v>15</v>
      </c>
      <c r="J178" s="21">
        <f>Sheet1!$N$35</f>
        <v>12</v>
      </c>
      <c r="K178" s="21">
        <f>Sheet1!$U$35</f>
        <v>13</v>
      </c>
      <c r="L178" s="21">
        <f>Sheet1!$AB$35</f>
        <v>17</v>
      </c>
      <c r="M178" s="21">
        <f>Sheet1!$AI$35</f>
        <v>23</v>
      </c>
    </row>
    <row r="179" spans="1:13" ht="36" customHeight="1">
      <c r="A179" s="20">
        <v>7</v>
      </c>
      <c r="B179" s="21" t="str">
        <f>Sheet1!$H$34</f>
        <v>教</v>
      </c>
      <c r="C179" s="21">
        <f>Sheet1!$O$34</f>
        <v>0</v>
      </c>
      <c r="D179" s="21">
        <f>Sheet1!$V$34</f>
        <v>14</v>
      </c>
      <c r="E179" s="21">
        <f>Sheet1!$AC$34</f>
        <v>0</v>
      </c>
      <c r="F179" s="21">
        <f>Sheet1!$AJ$34</f>
        <v>0</v>
      </c>
      <c r="H179" s="20">
        <v>7</v>
      </c>
      <c r="I179" s="21" t="str">
        <f>Sheet1!$H$35</f>
        <v>教</v>
      </c>
      <c r="J179" s="21">
        <f>Sheet1!$O$35</f>
        <v>11</v>
      </c>
      <c r="K179" s="21">
        <f>Sheet1!$V$35</f>
        <v>24</v>
      </c>
      <c r="L179" s="21">
        <f>Sheet1!$AC$35</f>
        <v>22</v>
      </c>
      <c r="M179" s="21">
        <f>Sheet1!$AJ$35</f>
        <v>0</v>
      </c>
    </row>
    <row r="181" spans="1:13" ht="36" customHeight="1">
      <c r="A181" s="14" t="s">
        <v>68</v>
      </c>
      <c r="B181" s="15"/>
      <c r="C181" s="15"/>
      <c r="D181" s="15"/>
      <c r="E181" s="15"/>
      <c r="F181" s="15"/>
      <c r="H181" s="14" t="s">
        <v>68</v>
      </c>
      <c r="I181" s="15"/>
      <c r="J181" s="15"/>
      <c r="K181" s="15"/>
      <c r="L181" s="15"/>
      <c r="M181" s="15"/>
    </row>
    <row r="182" spans="1:13" ht="36" customHeight="1">
      <c r="A182" s="16" t="str">
        <f>Sheet1!A36</f>
        <v>刘琴</v>
      </c>
      <c r="B182" s="16"/>
      <c r="C182" s="16"/>
      <c r="D182" s="16"/>
      <c r="E182" s="16"/>
      <c r="F182" s="16"/>
      <c r="H182" s="16" t="str">
        <f>Sheet1!A37</f>
        <v>肖芳</v>
      </c>
      <c r="I182" s="16"/>
      <c r="J182" s="16"/>
      <c r="K182" s="16"/>
      <c r="L182" s="16"/>
      <c r="M182" s="16"/>
    </row>
    <row r="183" spans="1:13" ht="36" customHeight="1">
      <c r="A183" s="17" t="s">
        <v>70</v>
      </c>
      <c r="B183" s="18" t="s">
        <v>1</v>
      </c>
      <c r="C183" s="18" t="s">
        <v>2</v>
      </c>
      <c r="D183" s="18" t="s">
        <v>3</v>
      </c>
      <c r="E183" s="18" t="s">
        <v>4</v>
      </c>
      <c r="F183" s="19" t="s">
        <v>5</v>
      </c>
      <c r="H183" s="17" t="s">
        <v>70</v>
      </c>
      <c r="I183" s="18" t="s">
        <v>1</v>
      </c>
      <c r="J183" s="18" t="s">
        <v>2</v>
      </c>
      <c r="K183" s="18" t="s">
        <v>3</v>
      </c>
      <c r="L183" s="18" t="s">
        <v>4</v>
      </c>
      <c r="M183" s="19" t="s">
        <v>5</v>
      </c>
    </row>
    <row r="184" spans="1:13" ht="36" customHeight="1">
      <c r="A184" s="20">
        <v>1</v>
      </c>
      <c r="B184" s="21">
        <f>Sheet1!$B$36</f>
        <v>21</v>
      </c>
      <c r="C184" s="21">
        <f>Sheet1!$I$36</f>
        <v>21</v>
      </c>
      <c r="D184" s="21">
        <f>Sheet1!$P$36</f>
        <v>0</v>
      </c>
      <c r="E184" s="21">
        <f>Sheet1!$W$36</f>
        <v>0</v>
      </c>
      <c r="F184" s="21">
        <f>Sheet1!$AD$36</f>
        <v>0</v>
      </c>
      <c r="H184" s="20">
        <v>1</v>
      </c>
      <c r="I184" s="21">
        <f>Sheet1!$B$37</f>
        <v>0</v>
      </c>
      <c r="J184" s="21">
        <f>Sheet1!$I$37</f>
        <v>0</v>
      </c>
      <c r="K184" s="21">
        <f>Sheet1!$P$37</f>
        <v>0</v>
      </c>
      <c r="L184" s="21">
        <f>Sheet1!$W$37</f>
        <v>0</v>
      </c>
      <c r="M184" s="21">
        <f>Sheet1!$AD$37</f>
        <v>0</v>
      </c>
    </row>
    <row r="185" spans="1:13" ht="36" customHeight="1">
      <c r="A185" s="20">
        <v>2</v>
      </c>
      <c r="B185" s="21">
        <f>Sheet1!$C$36</f>
        <v>0</v>
      </c>
      <c r="C185" s="21">
        <f>Sheet1!$J$36</f>
        <v>0</v>
      </c>
      <c r="D185" s="21">
        <f>Sheet1!$Q$36</f>
        <v>0</v>
      </c>
      <c r="E185" s="21">
        <f>Sheet1!$X$36</f>
        <v>0</v>
      </c>
      <c r="F185" s="21">
        <f>Sheet1!$AE$36</f>
        <v>0</v>
      </c>
      <c r="H185" s="20">
        <v>2</v>
      </c>
      <c r="I185" s="21">
        <f>Sheet1!$C$37</f>
        <v>0</v>
      </c>
      <c r="J185" s="21">
        <f>Sheet1!$J$37</f>
        <v>22</v>
      </c>
      <c r="K185" s="21">
        <f>Sheet1!$Q$37</f>
        <v>0</v>
      </c>
      <c r="L185" s="21">
        <f>Sheet1!$X$37</f>
        <v>22</v>
      </c>
      <c r="M185" s="21">
        <f>Sheet1!$AE$37</f>
        <v>22</v>
      </c>
    </row>
    <row r="186" spans="1:13" ht="36" customHeight="1">
      <c r="A186" s="20">
        <v>3</v>
      </c>
      <c r="B186" s="21">
        <f>Sheet1!$D$36</f>
        <v>0</v>
      </c>
      <c r="C186" s="21">
        <f>Sheet1!$K$36</f>
        <v>0</v>
      </c>
      <c r="D186" s="21">
        <f>Sheet1!$R$36</f>
        <v>21</v>
      </c>
      <c r="E186" s="21">
        <f>Sheet1!$Y$36</f>
        <v>0</v>
      </c>
      <c r="F186" s="21">
        <f>Sheet1!$AF$36</f>
        <v>21</v>
      </c>
      <c r="H186" s="20">
        <v>3</v>
      </c>
      <c r="I186" s="21">
        <f>Sheet1!$D$37</f>
        <v>22</v>
      </c>
      <c r="J186" s="21">
        <f>Sheet1!$K$37</f>
        <v>0</v>
      </c>
      <c r="K186" s="21">
        <f>Sheet1!$R$37</f>
        <v>0</v>
      </c>
      <c r="L186" s="21">
        <f>Sheet1!$Y$37</f>
        <v>0</v>
      </c>
      <c r="M186" s="21">
        <f>Sheet1!$AF$37</f>
        <v>0</v>
      </c>
    </row>
    <row r="187" spans="1:13" ht="36" customHeight="1">
      <c r="A187" s="20">
        <v>4</v>
      </c>
      <c r="B187" s="21">
        <f>Sheet1!$E$36</f>
        <v>0</v>
      </c>
      <c r="C187" s="21">
        <f>Sheet1!$L$36</f>
        <v>0</v>
      </c>
      <c r="D187" s="21">
        <f>Sheet1!$S$36</f>
        <v>0</v>
      </c>
      <c r="E187" s="21">
        <f>Sheet1!$Z$36</f>
        <v>21</v>
      </c>
      <c r="F187" s="21">
        <f>Sheet1!$AG$36</f>
        <v>0</v>
      </c>
      <c r="H187" s="20">
        <v>4</v>
      </c>
      <c r="I187" s="21">
        <f>Sheet1!$E$37</f>
        <v>0</v>
      </c>
      <c r="J187" s="21">
        <f>Sheet1!$L$37</f>
        <v>0</v>
      </c>
      <c r="K187" s="21">
        <f>Sheet1!$S$37</f>
        <v>22</v>
      </c>
      <c r="L187" s="21">
        <f>Sheet1!$Z$37</f>
        <v>0</v>
      </c>
      <c r="M187" s="21">
        <f>Sheet1!$AG$37</f>
        <v>0</v>
      </c>
    </row>
    <row r="188" spans="1:13" ht="36" customHeight="1">
      <c r="A188" s="20">
        <v>5</v>
      </c>
      <c r="B188" s="21">
        <f>Sheet1!$F$36</f>
        <v>0</v>
      </c>
      <c r="C188" s="21">
        <f>Sheet1!$M$36</f>
        <v>0</v>
      </c>
      <c r="D188" s="21">
        <f>Sheet1!$T$36</f>
        <v>0</v>
      </c>
      <c r="E188" s="21" t="str">
        <f>Sheet1!$AA$36</f>
        <v>教</v>
      </c>
      <c r="F188" s="21">
        <f>Sheet1!$AH$36</f>
        <v>0</v>
      </c>
      <c r="H188" s="20">
        <v>5</v>
      </c>
      <c r="I188" s="21">
        <f>Sheet1!$F$37</f>
        <v>0</v>
      </c>
      <c r="J188" s="21">
        <f>Sheet1!$M$37</f>
        <v>0</v>
      </c>
      <c r="K188" s="21">
        <f>Sheet1!$T$37</f>
        <v>0</v>
      </c>
      <c r="L188" s="21" t="str">
        <f>Sheet1!$AA$37</f>
        <v>教</v>
      </c>
      <c r="M188" s="21">
        <f>Sheet1!$AH$37</f>
        <v>0</v>
      </c>
    </row>
    <row r="189" spans="1:13" ht="36" customHeight="1">
      <c r="A189" s="20">
        <v>6</v>
      </c>
      <c r="B189" s="21">
        <f>Sheet1!$G$36</f>
        <v>0</v>
      </c>
      <c r="C189" s="21">
        <f>Sheet1!$N$36</f>
        <v>0</v>
      </c>
      <c r="D189" s="21">
        <f>Sheet1!$U$36</f>
        <v>0</v>
      </c>
      <c r="E189" s="21" t="str">
        <f>Sheet1!$AB$36</f>
        <v>研</v>
      </c>
      <c r="F189" s="21">
        <f>Sheet1!$AI$36</f>
        <v>0</v>
      </c>
      <c r="H189" s="20">
        <v>6</v>
      </c>
      <c r="I189" s="21">
        <f>Sheet1!$G$37</f>
        <v>0</v>
      </c>
      <c r="J189" s="21">
        <f>Sheet1!$N$37</f>
        <v>0</v>
      </c>
      <c r="K189" s="21">
        <f>Sheet1!$U$37</f>
        <v>0</v>
      </c>
      <c r="L189" s="21" t="str">
        <f>Sheet1!$AB$37</f>
        <v>研</v>
      </c>
      <c r="M189" s="21">
        <f>Sheet1!$AI$37</f>
        <v>0</v>
      </c>
    </row>
    <row r="190" spans="1:13" ht="36" customHeight="1">
      <c r="A190" s="20">
        <v>7</v>
      </c>
      <c r="B190" s="21">
        <f>Sheet1!$H$36</f>
        <v>0</v>
      </c>
      <c r="C190" s="21">
        <f>Sheet1!$O$36</f>
        <v>0</v>
      </c>
      <c r="D190" s="21">
        <f>Sheet1!$V$36</f>
        <v>0</v>
      </c>
      <c r="E190" s="21">
        <f>Sheet1!$AC$36</f>
        <v>0</v>
      </c>
      <c r="F190" s="21">
        <f>Sheet1!$AJ$36</f>
        <v>0</v>
      </c>
      <c r="H190" s="20">
        <v>7</v>
      </c>
      <c r="I190" s="21">
        <f>Sheet1!$H$37</f>
        <v>0</v>
      </c>
      <c r="J190" s="21">
        <f>Sheet1!$O$37</f>
        <v>0</v>
      </c>
      <c r="K190" s="21">
        <f>Sheet1!$V$37</f>
        <v>0</v>
      </c>
      <c r="L190" s="21">
        <f>Sheet1!$AC$37</f>
        <v>0</v>
      </c>
      <c r="M190" s="21">
        <f>Sheet1!$AJ$37</f>
        <v>0</v>
      </c>
    </row>
    <row r="192" spans="1:13" ht="36" customHeight="1">
      <c r="A192" s="14" t="s">
        <v>68</v>
      </c>
      <c r="B192" s="15"/>
      <c r="C192" s="15"/>
      <c r="D192" s="15"/>
      <c r="E192" s="15"/>
      <c r="F192" s="15"/>
      <c r="H192" s="14" t="s">
        <v>68</v>
      </c>
      <c r="I192" s="15"/>
      <c r="J192" s="15"/>
      <c r="K192" s="15"/>
      <c r="L192" s="15"/>
      <c r="M192" s="15"/>
    </row>
    <row r="193" spans="1:13" ht="36" customHeight="1">
      <c r="A193" s="16" t="str">
        <f>Sheet1!A38</f>
        <v>杨紫桑</v>
      </c>
      <c r="B193" s="16"/>
      <c r="C193" s="16"/>
      <c r="D193" s="16"/>
      <c r="E193" s="16"/>
      <c r="F193" s="16"/>
      <c r="H193" s="16" t="str">
        <f>Sheet1!A39</f>
        <v>黄赵伊</v>
      </c>
      <c r="I193" s="16"/>
      <c r="J193" s="16"/>
      <c r="K193" s="16"/>
      <c r="L193" s="16"/>
      <c r="M193" s="16"/>
    </row>
    <row r="194" spans="1:13" ht="36" customHeight="1">
      <c r="A194" s="17" t="s">
        <v>70</v>
      </c>
      <c r="B194" s="18" t="s">
        <v>1</v>
      </c>
      <c r="C194" s="18" t="s">
        <v>2</v>
      </c>
      <c r="D194" s="18" t="s">
        <v>3</v>
      </c>
      <c r="E194" s="18" t="s">
        <v>4</v>
      </c>
      <c r="F194" s="19" t="s">
        <v>5</v>
      </c>
      <c r="H194" s="17" t="s">
        <v>70</v>
      </c>
      <c r="I194" s="18" t="s">
        <v>1</v>
      </c>
      <c r="J194" s="18" t="s">
        <v>2</v>
      </c>
      <c r="K194" s="18" t="s">
        <v>3</v>
      </c>
      <c r="L194" s="18" t="s">
        <v>4</v>
      </c>
      <c r="M194" s="19" t="s">
        <v>5</v>
      </c>
    </row>
    <row r="195" spans="1:13" ht="36" customHeight="1">
      <c r="A195" s="20">
        <v>1</v>
      </c>
      <c r="B195" s="21">
        <f>Sheet1!$B$38</f>
        <v>0</v>
      </c>
      <c r="C195" s="21">
        <f>Sheet1!$I$38</f>
        <v>24</v>
      </c>
      <c r="D195" s="21">
        <f>Sheet1!$P$38</f>
        <v>0</v>
      </c>
      <c r="E195" s="21">
        <f>Sheet1!$W$38</f>
        <v>24</v>
      </c>
      <c r="F195" s="21">
        <f>Sheet1!$AD$38</f>
        <v>23</v>
      </c>
      <c r="H195" s="20">
        <v>1</v>
      </c>
      <c r="I195" s="21">
        <f>Sheet1!$B$39</f>
        <v>25</v>
      </c>
      <c r="J195" s="21">
        <f>Sheet1!$I$39</f>
        <v>25</v>
      </c>
      <c r="K195" s="21">
        <f>Sheet1!$P$39</f>
        <v>26</v>
      </c>
      <c r="L195" s="21">
        <f>Sheet1!$W$39</f>
        <v>0</v>
      </c>
      <c r="M195" s="21">
        <f>Sheet1!$AD$39</f>
        <v>0</v>
      </c>
    </row>
    <row r="196" spans="1:13" ht="36" customHeight="1">
      <c r="A196" s="20">
        <v>2</v>
      </c>
      <c r="B196" s="21">
        <f>Sheet1!$C$38</f>
        <v>23</v>
      </c>
      <c r="C196" s="21">
        <f>Sheet1!$J$38</f>
        <v>0</v>
      </c>
      <c r="D196" s="21">
        <f>Sheet1!$Q$38</f>
        <v>24</v>
      </c>
      <c r="E196" s="21">
        <f>Sheet1!$X$38</f>
        <v>0</v>
      </c>
      <c r="F196" s="21">
        <f>Sheet1!$AE$38</f>
        <v>0</v>
      </c>
      <c r="H196" s="20">
        <v>2</v>
      </c>
      <c r="I196" s="21">
        <f>Sheet1!$C$39</f>
        <v>0</v>
      </c>
      <c r="J196" s="21">
        <f>Sheet1!$J$39</f>
        <v>26</v>
      </c>
      <c r="K196" s="21">
        <f>Sheet1!$Q$39</f>
        <v>0</v>
      </c>
      <c r="L196" s="21">
        <f>Sheet1!$X$39</f>
        <v>26</v>
      </c>
      <c r="M196" s="21">
        <f>Sheet1!$AE$39</f>
        <v>0</v>
      </c>
    </row>
    <row r="197" spans="1:13" ht="36" customHeight="1">
      <c r="A197" s="20">
        <v>3</v>
      </c>
      <c r="B197" s="21">
        <f>Sheet1!$D$38</f>
        <v>0</v>
      </c>
      <c r="C197" s="21">
        <f>Sheet1!$K$38</f>
        <v>23</v>
      </c>
      <c r="D197" s="21">
        <f>Sheet1!$R$38</f>
        <v>23</v>
      </c>
      <c r="E197" s="21">
        <f>Sheet1!$Y$38</f>
        <v>23</v>
      </c>
      <c r="F197" s="21">
        <f>Sheet1!$AF$38</f>
        <v>24</v>
      </c>
      <c r="H197" s="20">
        <v>3</v>
      </c>
      <c r="I197" s="21">
        <f>Sheet1!$D$39</f>
        <v>0</v>
      </c>
      <c r="J197" s="21">
        <f>Sheet1!$K$39</f>
        <v>0</v>
      </c>
      <c r="K197" s="21">
        <f>Sheet1!$R$39</f>
        <v>25</v>
      </c>
      <c r="L197" s="21">
        <f>Sheet1!$Y$39</f>
        <v>25</v>
      </c>
      <c r="M197" s="21">
        <f>Sheet1!$AF$39</f>
        <v>25</v>
      </c>
    </row>
    <row r="198" spans="1:13" ht="36" customHeight="1">
      <c r="A198" s="20">
        <v>4</v>
      </c>
      <c r="B198" s="21">
        <f>Sheet1!$E$38</f>
        <v>24</v>
      </c>
      <c r="C198" s="21">
        <f>Sheet1!$L$38</f>
        <v>0</v>
      </c>
      <c r="D198" s="21">
        <f>Sheet1!$S$38</f>
        <v>0</v>
      </c>
      <c r="E198" s="21">
        <f>Sheet1!$Z$38</f>
        <v>0</v>
      </c>
      <c r="F198" s="21">
        <f>Sheet1!$AG$38</f>
        <v>0</v>
      </c>
      <c r="H198" s="20">
        <v>4</v>
      </c>
      <c r="I198" s="21">
        <f>Sheet1!$E$39</f>
        <v>26</v>
      </c>
      <c r="J198" s="21">
        <f>Sheet1!$L$39</f>
        <v>0</v>
      </c>
      <c r="K198" s="21">
        <f>Sheet1!$S$39</f>
        <v>0</v>
      </c>
      <c r="L198" s="21">
        <f>Sheet1!$Z$39</f>
        <v>0</v>
      </c>
      <c r="M198" s="21">
        <f>Sheet1!$AG$39</f>
        <v>0</v>
      </c>
    </row>
    <row r="199" spans="1:13" ht="36" customHeight="1">
      <c r="A199" s="20">
        <v>5</v>
      </c>
      <c r="B199" s="21">
        <f>Sheet1!$F$38</f>
        <v>0</v>
      </c>
      <c r="C199" s="21">
        <f>Sheet1!$M$38</f>
        <v>0</v>
      </c>
      <c r="D199" s="21">
        <f>Sheet1!$T$38</f>
        <v>0</v>
      </c>
      <c r="E199" s="21" t="str">
        <f>Sheet1!$AA$38</f>
        <v>教</v>
      </c>
      <c r="F199" s="21">
        <f>Sheet1!$AH$38</f>
        <v>0</v>
      </c>
      <c r="H199" s="20">
        <v>5</v>
      </c>
      <c r="I199" s="21">
        <f>Sheet1!$F$39</f>
        <v>0</v>
      </c>
      <c r="J199" s="21">
        <f>Sheet1!$M$39</f>
        <v>0</v>
      </c>
      <c r="K199" s="21">
        <f>Sheet1!$T$39</f>
        <v>0</v>
      </c>
      <c r="L199" s="21" t="str">
        <f>Sheet1!$AA$39</f>
        <v>教</v>
      </c>
      <c r="M199" s="21">
        <f>Sheet1!$AH$39</f>
        <v>0</v>
      </c>
    </row>
    <row r="200" spans="1:13" ht="36" customHeight="1">
      <c r="A200" s="20">
        <v>6</v>
      </c>
      <c r="B200" s="21">
        <f>Sheet1!$G$38</f>
        <v>0</v>
      </c>
      <c r="C200" s="21">
        <f>Sheet1!$N$38</f>
        <v>0</v>
      </c>
      <c r="D200" s="21">
        <f>Sheet1!$U$38</f>
        <v>0</v>
      </c>
      <c r="E200" s="21" t="str">
        <f>Sheet1!$AB$38</f>
        <v>研</v>
      </c>
      <c r="F200" s="21">
        <f>Sheet1!$AI$38</f>
        <v>0</v>
      </c>
      <c r="H200" s="20">
        <v>6</v>
      </c>
      <c r="I200" s="21">
        <f>Sheet1!$G$39</f>
        <v>0</v>
      </c>
      <c r="J200" s="21">
        <f>Sheet1!$N$39</f>
        <v>0</v>
      </c>
      <c r="K200" s="21">
        <f>Sheet1!$U$39</f>
        <v>0</v>
      </c>
      <c r="L200" s="21" t="str">
        <f>Sheet1!$AB$39</f>
        <v>研</v>
      </c>
      <c r="M200" s="21">
        <f>Sheet1!$AI$39</f>
        <v>26</v>
      </c>
    </row>
    <row r="201" spans="1:13" ht="36" customHeight="1">
      <c r="A201" s="20">
        <v>7</v>
      </c>
      <c r="B201" s="21">
        <f>Sheet1!$H$38</f>
        <v>0</v>
      </c>
      <c r="C201" s="21">
        <f>Sheet1!$O$38</f>
        <v>0</v>
      </c>
      <c r="D201" s="21">
        <f>Sheet1!$V$38</f>
        <v>0</v>
      </c>
      <c r="E201" s="21">
        <f>Sheet1!$AC$38</f>
        <v>0</v>
      </c>
      <c r="F201" s="21">
        <f>Sheet1!$AJ$38</f>
        <v>0</v>
      </c>
      <c r="H201" s="20">
        <v>7</v>
      </c>
      <c r="I201" s="21">
        <f>Sheet1!$H$39</f>
        <v>0</v>
      </c>
      <c r="J201" s="21">
        <f>Sheet1!$O$39</f>
        <v>0</v>
      </c>
      <c r="K201" s="21">
        <f>Sheet1!$V$39</f>
        <v>0</v>
      </c>
      <c r="L201" s="21">
        <f>Sheet1!$AC$39</f>
        <v>0</v>
      </c>
      <c r="M201" s="21">
        <f>Sheet1!$AJ$39</f>
        <v>0</v>
      </c>
    </row>
    <row r="203" spans="1:13" ht="36" customHeight="1">
      <c r="A203" s="14" t="s">
        <v>68</v>
      </c>
      <c r="B203" s="15"/>
      <c r="C203" s="15"/>
      <c r="D203" s="15"/>
      <c r="E203" s="15"/>
      <c r="F203" s="15"/>
      <c r="H203" s="14" t="s">
        <v>68</v>
      </c>
      <c r="I203" s="15"/>
      <c r="J203" s="15"/>
      <c r="K203" s="15"/>
      <c r="L203" s="15"/>
      <c r="M203" s="15"/>
    </row>
    <row r="204" spans="1:13" ht="36" customHeight="1">
      <c r="A204" s="16" t="str">
        <f>Sheet1!A40</f>
        <v>王维娟</v>
      </c>
      <c r="B204" s="16"/>
      <c r="C204" s="16"/>
      <c r="D204" s="16"/>
      <c r="E204" s="16"/>
      <c r="F204" s="16"/>
      <c r="H204" s="16" t="str">
        <f>Sheet1!A41</f>
        <v>温月清</v>
      </c>
      <c r="I204" s="16"/>
      <c r="J204" s="16"/>
      <c r="K204" s="16"/>
      <c r="L204" s="16"/>
      <c r="M204" s="16"/>
    </row>
    <row r="205" spans="1:13" ht="36" customHeight="1">
      <c r="A205" s="17" t="s">
        <v>70</v>
      </c>
      <c r="B205" s="18" t="s">
        <v>1</v>
      </c>
      <c r="C205" s="18" t="s">
        <v>2</v>
      </c>
      <c r="D205" s="18" t="s">
        <v>3</v>
      </c>
      <c r="E205" s="18" t="s">
        <v>4</v>
      </c>
      <c r="F205" s="19" t="s">
        <v>5</v>
      </c>
      <c r="H205" s="17" t="s">
        <v>70</v>
      </c>
      <c r="I205" s="18" t="s">
        <v>1</v>
      </c>
      <c r="J205" s="18" t="s">
        <v>2</v>
      </c>
      <c r="K205" s="18" t="s">
        <v>3</v>
      </c>
      <c r="L205" s="18" t="s">
        <v>4</v>
      </c>
      <c r="M205" s="19" t="s">
        <v>5</v>
      </c>
    </row>
    <row r="206" spans="1:13" ht="36" customHeight="1">
      <c r="A206" s="20">
        <v>1</v>
      </c>
      <c r="B206" s="21">
        <f>Sheet1!$B$40</f>
        <v>22</v>
      </c>
      <c r="C206" s="21">
        <f>Sheet1!$I$40</f>
        <v>0</v>
      </c>
      <c r="D206" s="21">
        <f>Sheet1!$P$40</f>
        <v>22</v>
      </c>
      <c r="E206" s="21">
        <f>Sheet1!$W$40</f>
        <v>22</v>
      </c>
      <c r="F206" s="21">
        <f>Sheet1!$AD$40</f>
        <v>22</v>
      </c>
      <c r="H206" s="20">
        <v>1</v>
      </c>
      <c r="I206" s="21">
        <f>Sheet1!$B$41</f>
        <v>23</v>
      </c>
      <c r="J206" s="21">
        <f>Sheet1!$I$41</f>
        <v>0</v>
      </c>
      <c r="K206" s="21">
        <f>Sheet1!$P$41</f>
        <v>23</v>
      </c>
      <c r="L206" s="21">
        <f>Sheet1!$W$41</f>
        <v>23</v>
      </c>
      <c r="M206" s="21">
        <f>Sheet1!$AD$41</f>
        <v>0</v>
      </c>
    </row>
    <row r="207" spans="1:13" ht="36" customHeight="1">
      <c r="A207" s="20">
        <v>2</v>
      </c>
      <c r="B207" s="21">
        <f>Sheet1!$C$40</f>
        <v>21</v>
      </c>
      <c r="C207" s="21">
        <f>Sheet1!$J$40</f>
        <v>21</v>
      </c>
      <c r="D207" s="21">
        <f>Sheet1!$Q$40</f>
        <v>21</v>
      </c>
      <c r="E207" s="21">
        <f>Sheet1!$X$40</f>
        <v>0</v>
      </c>
      <c r="F207" s="21">
        <f>Sheet1!$AE$40</f>
        <v>21</v>
      </c>
      <c r="H207" s="20">
        <v>2</v>
      </c>
      <c r="I207" s="21">
        <f>Sheet1!$C$41</f>
        <v>0</v>
      </c>
      <c r="J207" s="21">
        <f>Sheet1!$J$41</f>
        <v>23</v>
      </c>
      <c r="K207" s="21">
        <f>Sheet1!$Q$41</f>
        <v>0</v>
      </c>
      <c r="L207" s="21">
        <f>Sheet1!$X$41</f>
        <v>0</v>
      </c>
      <c r="M207" s="21">
        <f>Sheet1!$AE$41</f>
        <v>23</v>
      </c>
    </row>
    <row r="208" spans="1:13" ht="36" customHeight="1">
      <c r="A208" s="20">
        <v>3</v>
      </c>
      <c r="B208" s="21">
        <f>Sheet1!$D$40</f>
        <v>0</v>
      </c>
      <c r="C208" s="21">
        <f>Sheet1!$K$40</f>
        <v>22</v>
      </c>
      <c r="D208" s="21">
        <f>Sheet1!$R$40</f>
        <v>0</v>
      </c>
      <c r="E208" s="21">
        <f>Sheet1!$Y$40</f>
        <v>21</v>
      </c>
      <c r="F208" s="21">
        <f>Sheet1!$AF$40</f>
        <v>0</v>
      </c>
      <c r="H208" s="20">
        <v>3</v>
      </c>
      <c r="I208" s="21">
        <f>Sheet1!$D$41</f>
        <v>0</v>
      </c>
      <c r="J208" s="21">
        <f>Sheet1!$K$41</f>
        <v>0</v>
      </c>
      <c r="K208" s="21">
        <f>Sheet1!$R$41</f>
        <v>0</v>
      </c>
      <c r="L208" s="21">
        <f>Sheet1!$Y$41</f>
        <v>0</v>
      </c>
      <c r="M208" s="21">
        <f>Sheet1!$AF$41</f>
        <v>0</v>
      </c>
    </row>
    <row r="209" spans="1:13" ht="36" customHeight="1">
      <c r="A209" s="20">
        <v>4</v>
      </c>
      <c r="B209" s="21">
        <f>Sheet1!$E$40</f>
        <v>0</v>
      </c>
      <c r="C209" s="21">
        <f>Sheet1!$L$40</f>
        <v>0</v>
      </c>
      <c r="D209" s="21">
        <f>Sheet1!$S$40</f>
        <v>0</v>
      </c>
      <c r="E209" s="21">
        <f>Sheet1!$Z$40</f>
        <v>0</v>
      </c>
      <c r="F209" s="21">
        <f>Sheet1!$AG$40</f>
        <v>0</v>
      </c>
      <c r="H209" s="20">
        <v>4</v>
      </c>
      <c r="I209" s="21">
        <f>Sheet1!$E$41</f>
        <v>0</v>
      </c>
      <c r="J209" s="21">
        <f>Sheet1!$L$41</f>
        <v>0</v>
      </c>
      <c r="K209" s="21">
        <f>Sheet1!$S$41</f>
        <v>0</v>
      </c>
      <c r="L209" s="21">
        <f>Sheet1!$Z$41</f>
        <v>0</v>
      </c>
      <c r="M209" s="21">
        <f>Sheet1!$AG$41</f>
        <v>0</v>
      </c>
    </row>
    <row r="210" spans="1:13" ht="36" customHeight="1">
      <c r="A210" s="20">
        <v>5</v>
      </c>
      <c r="B210" s="21">
        <f>Sheet1!$F$40</f>
        <v>0</v>
      </c>
      <c r="C210" s="21">
        <f>Sheet1!$M$40</f>
        <v>0</v>
      </c>
      <c r="D210" s="21" t="str">
        <f>Sheet1!$T$40</f>
        <v>教</v>
      </c>
      <c r="E210" s="21">
        <f>Sheet1!$AA$40</f>
        <v>22</v>
      </c>
      <c r="F210" s="21">
        <f>Sheet1!$AH$40</f>
        <v>0</v>
      </c>
      <c r="H210" s="20">
        <v>5</v>
      </c>
      <c r="I210" s="21">
        <f>Sheet1!$F$41</f>
        <v>0</v>
      </c>
      <c r="J210" s="21">
        <f>Sheet1!$M$41</f>
        <v>0</v>
      </c>
      <c r="K210" s="21" t="str">
        <f>Sheet1!$T$41</f>
        <v>教</v>
      </c>
      <c r="L210" s="21">
        <f>Sheet1!$AA$41</f>
        <v>0</v>
      </c>
      <c r="M210" s="21">
        <f>Sheet1!$AH$41</f>
        <v>0</v>
      </c>
    </row>
    <row r="211" spans="1:13" ht="36" customHeight="1">
      <c r="A211" s="20">
        <v>6</v>
      </c>
      <c r="B211" s="21">
        <f>Sheet1!$G$40</f>
        <v>0</v>
      </c>
      <c r="C211" s="21">
        <f>Sheet1!$N$40</f>
        <v>0</v>
      </c>
      <c r="D211" s="21" t="str">
        <f>Sheet1!$U$40</f>
        <v>研</v>
      </c>
      <c r="E211" s="21">
        <f>Sheet1!$AB$40</f>
        <v>0</v>
      </c>
      <c r="F211" s="21">
        <f>Sheet1!$AI$40</f>
        <v>21</v>
      </c>
      <c r="H211" s="20">
        <v>6</v>
      </c>
      <c r="I211" s="21">
        <f>Sheet1!$G$41</f>
        <v>0</v>
      </c>
      <c r="J211" s="21">
        <f>Sheet1!$N$41</f>
        <v>0</v>
      </c>
      <c r="K211" s="21" t="str">
        <f>Sheet1!$U$41</f>
        <v>研</v>
      </c>
      <c r="L211" s="21">
        <f>Sheet1!$AB$41</f>
        <v>0</v>
      </c>
      <c r="M211" s="21">
        <f>Sheet1!$AI$41</f>
        <v>23</v>
      </c>
    </row>
    <row r="212" spans="1:13" ht="36" customHeight="1">
      <c r="A212" s="20">
        <v>7</v>
      </c>
      <c r="B212" s="21">
        <f>Sheet1!$H$40</f>
        <v>0</v>
      </c>
      <c r="C212" s="21">
        <f>Sheet1!$O$40</f>
        <v>0</v>
      </c>
      <c r="D212" s="21">
        <f>Sheet1!$V$40</f>
        <v>0</v>
      </c>
      <c r="E212" s="21">
        <f>Sheet1!$AC$40</f>
        <v>0</v>
      </c>
      <c r="F212" s="21">
        <f>Sheet1!$AJ$40</f>
        <v>0</v>
      </c>
      <c r="H212" s="20">
        <v>7</v>
      </c>
      <c r="I212" s="21">
        <f>Sheet1!$H$41</f>
        <v>0</v>
      </c>
      <c r="J212" s="21">
        <f>Sheet1!$O$41</f>
        <v>0</v>
      </c>
      <c r="K212" s="21">
        <f>Sheet1!$V$41</f>
        <v>0</v>
      </c>
      <c r="L212" s="21">
        <f>Sheet1!$AC$41</f>
        <v>0</v>
      </c>
      <c r="M212" s="21">
        <f>Sheet1!$AJ$41</f>
        <v>0</v>
      </c>
    </row>
    <row r="214" spans="1:13" ht="36" customHeight="1">
      <c r="A214" s="14" t="s">
        <v>68</v>
      </c>
      <c r="B214" s="15"/>
      <c r="C214" s="15"/>
      <c r="D214" s="15"/>
      <c r="E214" s="15"/>
      <c r="F214" s="15"/>
      <c r="H214" s="14" t="s">
        <v>68</v>
      </c>
      <c r="I214" s="15"/>
      <c r="J214" s="15"/>
      <c r="K214" s="15"/>
      <c r="L214" s="15"/>
      <c r="M214" s="15"/>
    </row>
    <row r="215" spans="1:13" ht="36" customHeight="1">
      <c r="A215" s="16" t="str">
        <f>Sheet1!A42</f>
        <v>邹金龙</v>
      </c>
      <c r="B215" s="16"/>
      <c r="C215" s="16"/>
      <c r="D215" s="16"/>
      <c r="E215" s="16"/>
      <c r="F215" s="16"/>
      <c r="H215" s="16" t="str">
        <f>Sheet1!A43</f>
        <v>陈斌</v>
      </c>
      <c r="I215" s="16"/>
      <c r="J215" s="16"/>
      <c r="K215" s="16"/>
      <c r="L215" s="16"/>
      <c r="M215" s="16"/>
    </row>
    <row r="216" spans="1:13" ht="36" customHeight="1">
      <c r="A216" s="17" t="s">
        <v>70</v>
      </c>
      <c r="B216" s="18" t="s">
        <v>1</v>
      </c>
      <c r="C216" s="18" t="s">
        <v>2</v>
      </c>
      <c r="D216" s="18" t="s">
        <v>3</v>
      </c>
      <c r="E216" s="18" t="s">
        <v>4</v>
      </c>
      <c r="F216" s="19" t="s">
        <v>5</v>
      </c>
      <c r="H216" s="17" t="s">
        <v>70</v>
      </c>
      <c r="I216" s="18" t="s">
        <v>1</v>
      </c>
      <c r="J216" s="18" t="s">
        <v>2</v>
      </c>
      <c r="K216" s="18" t="s">
        <v>3</v>
      </c>
      <c r="L216" s="18" t="s">
        <v>4</v>
      </c>
      <c r="M216" s="19" t="s">
        <v>5</v>
      </c>
    </row>
    <row r="217" spans="1:13" ht="36" customHeight="1">
      <c r="A217" s="20">
        <v>1</v>
      </c>
      <c r="B217" s="21">
        <f>Sheet1!$B$42</f>
        <v>0</v>
      </c>
      <c r="C217" s="21">
        <f>Sheet1!$I$42</f>
        <v>0</v>
      </c>
      <c r="D217" s="21">
        <f>Sheet1!$P$42</f>
        <v>24</v>
      </c>
      <c r="E217" s="21">
        <f>Sheet1!$W$42</f>
        <v>0</v>
      </c>
      <c r="F217" s="21">
        <f>Sheet1!$AD$42</f>
        <v>0</v>
      </c>
      <c r="H217" s="20">
        <v>1</v>
      </c>
      <c r="I217" s="21">
        <f>Sheet1!$B$43</f>
        <v>0</v>
      </c>
      <c r="J217" s="21">
        <f>Sheet1!$I$43</f>
        <v>0</v>
      </c>
      <c r="K217" s="21">
        <f>Sheet1!$P$43</f>
        <v>25</v>
      </c>
      <c r="L217" s="21">
        <f>Sheet1!$W$43</f>
        <v>25</v>
      </c>
      <c r="M217" s="21">
        <f>Sheet1!$AD$43</f>
        <v>26</v>
      </c>
    </row>
    <row r="218" spans="1:13" ht="36" customHeight="1">
      <c r="A218" s="20">
        <v>2</v>
      </c>
      <c r="B218" s="21">
        <f>Sheet1!$C$42</f>
        <v>24</v>
      </c>
      <c r="C218" s="21">
        <f>Sheet1!$J$42</f>
        <v>24</v>
      </c>
      <c r="D218" s="21">
        <f>Sheet1!$Q$42</f>
        <v>0</v>
      </c>
      <c r="E218" s="21">
        <f>Sheet1!$X$42</f>
        <v>0</v>
      </c>
      <c r="F218" s="21">
        <f>Sheet1!$AE$42</f>
        <v>0</v>
      </c>
      <c r="H218" s="20">
        <v>2</v>
      </c>
      <c r="I218" s="21">
        <f>Sheet1!$C$43</f>
        <v>26</v>
      </c>
      <c r="J218" s="21">
        <f>Sheet1!$J$43</f>
        <v>25</v>
      </c>
      <c r="K218" s="21">
        <f>Sheet1!$Q$43</f>
        <v>0</v>
      </c>
      <c r="L218" s="21">
        <f>Sheet1!$X$43</f>
        <v>0</v>
      </c>
      <c r="M218" s="21">
        <f>Sheet1!$AE$43</f>
        <v>0</v>
      </c>
    </row>
    <row r="219" spans="1:13" ht="36" customHeight="1">
      <c r="A219" s="20">
        <v>3</v>
      </c>
      <c r="B219" s="21">
        <f>Sheet1!$D$42</f>
        <v>0</v>
      </c>
      <c r="C219" s="21">
        <f>Sheet1!$K$42</f>
        <v>0</v>
      </c>
      <c r="D219" s="21">
        <f>Sheet1!$R$42</f>
        <v>0</v>
      </c>
      <c r="E219" s="21">
        <f>Sheet1!$Y$42</f>
        <v>24</v>
      </c>
      <c r="F219" s="21">
        <f>Sheet1!$AF$42</f>
        <v>0</v>
      </c>
      <c r="H219" s="20">
        <v>3</v>
      </c>
      <c r="I219" s="21">
        <f>Sheet1!$D$43</f>
        <v>25</v>
      </c>
      <c r="J219" s="21">
        <f>Sheet1!$K$43</f>
        <v>26</v>
      </c>
      <c r="K219" s="21">
        <f>Sheet1!$R$43</f>
        <v>0</v>
      </c>
      <c r="L219" s="21">
        <f>Sheet1!$Y$43</f>
        <v>26</v>
      </c>
      <c r="M219" s="21">
        <f>Sheet1!$AF$43</f>
        <v>0</v>
      </c>
    </row>
    <row r="220" spans="1:13" ht="36" customHeight="1">
      <c r="A220" s="20">
        <v>4</v>
      </c>
      <c r="B220" s="21">
        <f>Sheet1!$E$42</f>
        <v>0</v>
      </c>
      <c r="C220" s="21">
        <f>Sheet1!$L$42</f>
        <v>0</v>
      </c>
      <c r="D220" s="21">
        <f>Sheet1!$S$42</f>
        <v>0</v>
      </c>
      <c r="E220" s="21">
        <f>Sheet1!$Z$42</f>
        <v>0</v>
      </c>
      <c r="F220" s="21">
        <f>Sheet1!$AG$42</f>
        <v>24</v>
      </c>
      <c r="H220" s="20">
        <v>4</v>
      </c>
      <c r="I220" s="21">
        <f>Sheet1!$E$43</f>
        <v>0</v>
      </c>
      <c r="J220" s="21">
        <f>Sheet1!$L$43</f>
        <v>0</v>
      </c>
      <c r="K220" s="21">
        <f>Sheet1!$S$43</f>
        <v>26</v>
      </c>
      <c r="L220" s="21">
        <f>Sheet1!$Z$43</f>
        <v>0</v>
      </c>
      <c r="M220" s="21">
        <f>Sheet1!$AG$43</f>
        <v>25</v>
      </c>
    </row>
    <row r="221" spans="1:13" ht="36" customHeight="1">
      <c r="A221" s="20">
        <v>5</v>
      </c>
      <c r="B221" s="21">
        <f>Sheet1!$F$42</f>
        <v>0</v>
      </c>
      <c r="C221" s="21">
        <f>Sheet1!$M$42</f>
        <v>0</v>
      </c>
      <c r="D221" s="21">
        <f>Sheet1!$T$42</f>
        <v>0</v>
      </c>
      <c r="E221" s="21">
        <f>Sheet1!$AA$42</f>
        <v>0</v>
      </c>
      <c r="F221" s="21">
        <f>Sheet1!$AH$42</f>
        <v>0</v>
      </c>
      <c r="H221" s="20">
        <v>5</v>
      </c>
      <c r="I221" s="21">
        <f>Sheet1!$F$43</f>
        <v>0</v>
      </c>
      <c r="J221" s="21">
        <f>Sheet1!$M$43</f>
        <v>0</v>
      </c>
      <c r="K221" s="21">
        <f>Sheet1!$T$43</f>
        <v>0</v>
      </c>
      <c r="L221" s="21">
        <f>Sheet1!$AA$43</f>
        <v>26</v>
      </c>
      <c r="M221" s="21">
        <f>Sheet1!$AH$43</f>
        <v>0</v>
      </c>
    </row>
    <row r="222" spans="1:13" ht="36" customHeight="1">
      <c r="A222" s="20">
        <v>6</v>
      </c>
      <c r="B222" s="21">
        <f>Sheet1!$G$42</f>
        <v>0</v>
      </c>
      <c r="C222" s="21">
        <f>Sheet1!$N$42</f>
        <v>0</v>
      </c>
      <c r="D222" s="21">
        <f>Sheet1!$U$42</f>
        <v>0</v>
      </c>
      <c r="E222" s="21">
        <f>Sheet1!$AB$42</f>
        <v>0</v>
      </c>
      <c r="F222" s="21">
        <f>Sheet1!$AI$42</f>
        <v>24</v>
      </c>
      <c r="H222" s="20">
        <v>6</v>
      </c>
      <c r="I222" s="21">
        <f>Sheet1!$G$43</f>
        <v>0</v>
      </c>
      <c r="J222" s="21">
        <f>Sheet1!$N$43</f>
        <v>0</v>
      </c>
      <c r="K222" s="21">
        <f>Sheet1!$U$43</f>
        <v>0</v>
      </c>
      <c r="L222" s="21">
        <f>Sheet1!$AB$43</f>
        <v>0</v>
      </c>
      <c r="M222" s="21">
        <f>Sheet1!$AI$43</f>
        <v>0</v>
      </c>
    </row>
    <row r="223" spans="1:13" ht="36" customHeight="1">
      <c r="A223" s="20">
        <v>7</v>
      </c>
      <c r="B223" s="21">
        <f>Sheet1!$H$42</f>
        <v>0</v>
      </c>
      <c r="C223" s="21">
        <f>Sheet1!$O$42</f>
        <v>0</v>
      </c>
      <c r="D223" s="21">
        <f>Sheet1!$V$42</f>
        <v>0</v>
      </c>
      <c r="E223" s="21">
        <f>Sheet1!$AC$42</f>
        <v>0</v>
      </c>
      <c r="F223" s="21">
        <f>Sheet1!$AJ$42</f>
        <v>0</v>
      </c>
      <c r="H223" s="20">
        <v>7</v>
      </c>
      <c r="I223" s="21">
        <f>Sheet1!$H$43</f>
        <v>0</v>
      </c>
      <c r="J223" s="21">
        <f>Sheet1!$O$43</f>
        <v>0</v>
      </c>
      <c r="K223" s="21">
        <f>Sheet1!$V$43</f>
        <v>0</v>
      </c>
      <c r="L223" s="21">
        <f>Sheet1!$AC$43</f>
        <v>0</v>
      </c>
      <c r="M223" s="21">
        <f>Sheet1!$AJ$43</f>
        <v>25</v>
      </c>
    </row>
    <row r="225" spans="1:13" ht="36" customHeight="1">
      <c r="A225" s="14" t="s">
        <v>68</v>
      </c>
      <c r="B225" s="15"/>
      <c r="C225" s="15"/>
      <c r="D225" s="15"/>
      <c r="E225" s="15"/>
      <c r="F225" s="15"/>
      <c r="H225" s="14" t="s">
        <v>68</v>
      </c>
      <c r="I225" s="15"/>
      <c r="J225" s="15"/>
      <c r="K225" s="15"/>
      <c r="L225" s="15"/>
      <c r="M225" s="15"/>
    </row>
    <row r="226" spans="1:13" ht="36" customHeight="1">
      <c r="A226" s="16" t="str">
        <f>Sheet1!A44</f>
        <v>李纬</v>
      </c>
      <c r="B226" s="16"/>
      <c r="C226" s="16"/>
      <c r="D226" s="16"/>
      <c r="E226" s="16"/>
      <c r="F226" s="16"/>
      <c r="H226" s="16" t="str">
        <f>Sheet1!A45</f>
        <v>许媛媛</v>
      </c>
      <c r="I226" s="16"/>
      <c r="J226" s="16"/>
      <c r="K226" s="16"/>
      <c r="L226" s="16"/>
      <c r="M226" s="16"/>
    </row>
    <row r="227" spans="1:13" ht="36" customHeight="1">
      <c r="A227" s="17" t="s">
        <v>70</v>
      </c>
      <c r="B227" s="18" t="s">
        <v>1</v>
      </c>
      <c r="C227" s="18" t="s">
        <v>2</v>
      </c>
      <c r="D227" s="18" t="s">
        <v>3</v>
      </c>
      <c r="E227" s="18" t="s">
        <v>4</v>
      </c>
      <c r="F227" s="19" t="s">
        <v>5</v>
      </c>
      <c r="H227" s="17" t="s">
        <v>70</v>
      </c>
      <c r="I227" s="18" t="s">
        <v>1</v>
      </c>
      <c r="J227" s="18" t="s">
        <v>2</v>
      </c>
      <c r="K227" s="18" t="s">
        <v>3</v>
      </c>
      <c r="L227" s="18" t="s">
        <v>4</v>
      </c>
      <c r="M227" s="19" t="s">
        <v>5</v>
      </c>
    </row>
    <row r="228" spans="1:13" ht="36" customHeight="1">
      <c r="A228" s="20">
        <v>1</v>
      </c>
      <c r="B228" s="21">
        <f>Sheet1!$B$44</f>
        <v>0</v>
      </c>
      <c r="C228" s="21">
        <f>Sheet1!$I$44</f>
        <v>22</v>
      </c>
      <c r="D228" s="21">
        <f>Sheet1!$P$44</f>
        <v>21</v>
      </c>
      <c r="E228" s="21">
        <f>Sheet1!$W$44</f>
        <v>21</v>
      </c>
      <c r="F228" s="21">
        <f>Sheet1!$AD$44</f>
        <v>21</v>
      </c>
      <c r="H228" s="20">
        <v>1</v>
      </c>
      <c r="I228" s="21">
        <f>Sheet1!$B$45</f>
        <v>24</v>
      </c>
      <c r="J228" s="21">
        <f>Sheet1!$I$45</f>
        <v>23</v>
      </c>
      <c r="K228" s="21">
        <f>Sheet1!$P$45</f>
        <v>0</v>
      </c>
      <c r="L228" s="21">
        <f>Sheet1!$W$45</f>
        <v>0</v>
      </c>
      <c r="M228" s="21">
        <f>Sheet1!$AD$45</f>
        <v>24</v>
      </c>
    </row>
    <row r="229" spans="1:13" ht="36" customHeight="1">
      <c r="A229" s="20">
        <v>2</v>
      </c>
      <c r="B229" s="21">
        <f>Sheet1!$C$44</f>
        <v>0</v>
      </c>
      <c r="C229" s="21">
        <f>Sheet1!$J$44</f>
        <v>0</v>
      </c>
      <c r="D229" s="21">
        <f>Sheet1!$Q$44</f>
        <v>0</v>
      </c>
      <c r="E229" s="21">
        <f>Sheet1!$X$44</f>
        <v>0</v>
      </c>
      <c r="F229" s="21">
        <f>Sheet1!$AE$44</f>
        <v>0</v>
      </c>
      <c r="H229" s="20">
        <v>2</v>
      </c>
      <c r="I229" s="21">
        <f>Sheet1!$C$45</f>
        <v>0</v>
      </c>
      <c r="J229" s="21">
        <f>Sheet1!$J$45</f>
        <v>0</v>
      </c>
      <c r="K229" s="21">
        <f>Sheet1!$Q$45</f>
        <v>23</v>
      </c>
      <c r="L229" s="21">
        <f>Sheet1!$X$45</f>
        <v>24</v>
      </c>
      <c r="M229" s="21">
        <f>Sheet1!$AE$45</f>
        <v>0</v>
      </c>
    </row>
    <row r="230" spans="1:13" ht="36" customHeight="1">
      <c r="A230" s="20">
        <v>3</v>
      </c>
      <c r="B230" s="21">
        <f>Sheet1!$D$44</f>
        <v>21</v>
      </c>
      <c r="C230" s="21">
        <f>Sheet1!$K$44</f>
        <v>21</v>
      </c>
      <c r="D230" s="21">
        <f>Sheet1!$R$44</f>
        <v>0</v>
      </c>
      <c r="E230" s="21">
        <f>Sheet1!$Y$44</f>
        <v>0</v>
      </c>
      <c r="F230" s="21">
        <f>Sheet1!$AF$44</f>
        <v>22</v>
      </c>
      <c r="H230" s="20">
        <v>3</v>
      </c>
      <c r="I230" s="21">
        <f>Sheet1!$D$45</f>
        <v>23</v>
      </c>
      <c r="J230" s="21">
        <f>Sheet1!$K$45</f>
        <v>24</v>
      </c>
      <c r="K230" s="21">
        <f>Sheet1!$R$45</f>
        <v>0</v>
      </c>
      <c r="L230" s="21">
        <f>Sheet1!$Y$45</f>
        <v>0</v>
      </c>
      <c r="M230" s="21">
        <f>Sheet1!$AF$45</f>
        <v>23</v>
      </c>
    </row>
    <row r="231" spans="1:13" ht="36" customHeight="1">
      <c r="A231" s="20">
        <v>4</v>
      </c>
      <c r="B231" s="21">
        <f>Sheet1!$E$44</f>
        <v>22</v>
      </c>
      <c r="C231" s="21">
        <f>Sheet1!$L$44</f>
        <v>0</v>
      </c>
      <c r="D231" s="21">
        <f>Sheet1!$S$44</f>
        <v>0</v>
      </c>
      <c r="E231" s="21">
        <f>Sheet1!$Z$44</f>
        <v>22</v>
      </c>
      <c r="F231" s="21">
        <f>Sheet1!$AG$44</f>
        <v>0</v>
      </c>
      <c r="H231" s="20">
        <v>4</v>
      </c>
      <c r="I231" s="21">
        <f>Sheet1!$E$45</f>
        <v>0</v>
      </c>
      <c r="J231" s="21">
        <f>Sheet1!$L$45</f>
        <v>0</v>
      </c>
      <c r="K231" s="21">
        <f>Sheet1!$S$45</f>
        <v>24</v>
      </c>
      <c r="L231" s="21">
        <f>Sheet1!$Z$45</f>
        <v>23</v>
      </c>
      <c r="M231" s="21">
        <f>Sheet1!$AG$45</f>
        <v>0</v>
      </c>
    </row>
    <row r="232" spans="1:13" ht="36" customHeight="1">
      <c r="A232" s="20">
        <v>5</v>
      </c>
      <c r="B232" s="21">
        <f>Sheet1!$F$44</f>
        <v>0</v>
      </c>
      <c r="C232" s="21" t="str">
        <f>Sheet1!$M$44</f>
        <v>教</v>
      </c>
      <c r="D232" s="21">
        <f>Sheet1!$T$44</f>
        <v>0</v>
      </c>
      <c r="E232" s="21">
        <f>Sheet1!$AA$44</f>
        <v>0</v>
      </c>
      <c r="F232" s="21">
        <f>Sheet1!$AH$44</f>
        <v>0</v>
      </c>
      <c r="H232" s="20">
        <v>5</v>
      </c>
      <c r="I232" s="21">
        <f>Sheet1!$F$45</f>
        <v>0</v>
      </c>
      <c r="J232" s="21" t="str">
        <f>Sheet1!$M$45</f>
        <v>教</v>
      </c>
      <c r="K232" s="21">
        <f>Sheet1!$T$45</f>
        <v>0</v>
      </c>
      <c r="L232" s="21">
        <f>Sheet1!$AA$45</f>
        <v>0</v>
      </c>
      <c r="M232" s="21">
        <f>Sheet1!$AH$45</f>
        <v>0</v>
      </c>
    </row>
    <row r="233" spans="1:13" ht="36" customHeight="1">
      <c r="A233" s="20">
        <v>6</v>
      </c>
      <c r="B233" s="21">
        <f>Sheet1!$G$44</f>
        <v>0</v>
      </c>
      <c r="C233" s="21" t="str">
        <f>Sheet1!$N$44</f>
        <v>研</v>
      </c>
      <c r="D233" s="21">
        <f>Sheet1!$U$44</f>
        <v>22</v>
      </c>
      <c r="E233" s="21">
        <f>Sheet1!$AB$44</f>
        <v>0</v>
      </c>
      <c r="F233" s="21">
        <f>Sheet1!$AI$44</f>
        <v>0</v>
      </c>
      <c r="H233" s="20">
        <v>6</v>
      </c>
      <c r="I233" s="21">
        <f>Sheet1!$G$45</f>
        <v>0</v>
      </c>
      <c r="J233" s="21" t="str">
        <f>Sheet1!$N$45</f>
        <v>研</v>
      </c>
      <c r="K233" s="21">
        <f>Sheet1!$U$45</f>
        <v>0</v>
      </c>
      <c r="L233" s="21">
        <f>Sheet1!$AB$45</f>
        <v>0</v>
      </c>
      <c r="M233" s="21">
        <f>Sheet1!$AI$45</f>
        <v>0</v>
      </c>
    </row>
    <row r="234" spans="1:13" ht="36" customHeight="1">
      <c r="A234" s="20">
        <v>7</v>
      </c>
      <c r="B234" s="21">
        <f>Sheet1!$H$44</f>
        <v>0</v>
      </c>
      <c r="C234" s="21">
        <f>Sheet1!$O$44</f>
        <v>0</v>
      </c>
      <c r="D234" s="21">
        <f>Sheet1!$V$44</f>
        <v>0</v>
      </c>
      <c r="E234" s="21"/>
      <c r="F234" s="21">
        <f>Sheet1!$AJ$44</f>
        <v>0</v>
      </c>
      <c r="H234" s="20">
        <v>7</v>
      </c>
      <c r="I234" s="21">
        <f>Sheet1!$H$45</f>
        <v>0</v>
      </c>
      <c r="J234" s="21">
        <f>Sheet1!$O$45</f>
        <v>0</v>
      </c>
      <c r="K234" s="21">
        <f>Sheet1!$V$45</f>
        <v>0</v>
      </c>
      <c r="L234" s="21">
        <f>Sheet1!$AC$45</f>
        <v>0</v>
      </c>
      <c r="M234" s="21">
        <f>Sheet1!$AJ$45</f>
        <v>0</v>
      </c>
    </row>
    <row r="236" spans="1:13" ht="36" customHeight="1">
      <c r="A236" s="14" t="s">
        <v>68</v>
      </c>
      <c r="B236" s="15"/>
      <c r="C236" s="15"/>
      <c r="D236" s="15"/>
      <c r="E236" s="15"/>
      <c r="F236" s="15"/>
      <c r="H236" s="14" t="s">
        <v>68</v>
      </c>
      <c r="I236" s="15"/>
      <c r="J236" s="15"/>
      <c r="K236" s="15"/>
      <c r="L236" s="15"/>
      <c r="M236" s="15"/>
    </row>
    <row r="237" spans="1:13" ht="36" customHeight="1">
      <c r="A237" s="16" t="str">
        <f>Sheet1!A46</f>
        <v>杨秋婷</v>
      </c>
      <c r="B237" s="16"/>
      <c r="C237" s="16"/>
      <c r="D237" s="16"/>
      <c r="E237" s="16"/>
      <c r="F237" s="16"/>
      <c r="H237" s="16" t="str">
        <f>Sheet1!A47</f>
        <v>黄忠元</v>
      </c>
      <c r="I237" s="16"/>
      <c r="J237" s="16"/>
      <c r="K237" s="16"/>
      <c r="L237" s="16"/>
      <c r="M237" s="16"/>
    </row>
    <row r="238" spans="1:13" ht="36" customHeight="1">
      <c r="A238" s="17" t="s">
        <v>70</v>
      </c>
      <c r="B238" s="18" t="s">
        <v>1</v>
      </c>
      <c r="C238" s="18" t="s">
        <v>2</v>
      </c>
      <c r="D238" s="18" t="s">
        <v>3</v>
      </c>
      <c r="E238" s="18" t="s">
        <v>4</v>
      </c>
      <c r="F238" s="19" t="s">
        <v>5</v>
      </c>
      <c r="H238" s="17" t="s">
        <v>70</v>
      </c>
      <c r="I238" s="18" t="s">
        <v>1</v>
      </c>
      <c r="J238" s="18" t="s">
        <v>2</v>
      </c>
      <c r="K238" s="18" t="s">
        <v>3</v>
      </c>
      <c r="L238" s="18" t="s">
        <v>4</v>
      </c>
      <c r="M238" s="19" t="s">
        <v>5</v>
      </c>
    </row>
    <row r="239" spans="1:13" ht="36" customHeight="1">
      <c r="A239" s="20">
        <v>1</v>
      </c>
      <c r="B239" s="21">
        <f>Sheet1!$B$46</f>
        <v>26</v>
      </c>
      <c r="C239" s="21">
        <f>Sheet1!$I$46</f>
        <v>26</v>
      </c>
      <c r="D239" s="21">
        <f>Sheet1!$P$46</f>
        <v>0</v>
      </c>
      <c r="E239" s="21">
        <f>Sheet1!$W$46</f>
        <v>26</v>
      </c>
      <c r="F239" s="21">
        <f>Sheet1!$AD$46</f>
        <v>25</v>
      </c>
      <c r="H239" s="20">
        <v>1</v>
      </c>
      <c r="I239" s="21">
        <f>Sheet1!$B$47</f>
        <v>0</v>
      </c>
      <c r="J239" s="21">
        <f>Sheet1!$I$47</f>
        <v>0</v>
      </c>
      <c r="K239" s="21">
        <f>Sheet1!$P$47</f>
        <v>0</v>
      </c>
      <c r="L239" s="21">
        <f>Sheet1!$W$47</f>
        <v>0</v>
      </c>
      <c r="M239" s="21">
        <f>Sheet1!$AD$47</f>
        <v>0</v>
      </c>
    </row>
    <row r="240" spans="1:13" ht="36" customHeight="1">
      <c r="A240" s="20">
        <v>2</v>
      </c>
      <c r="B240" s="21">
        <f>Sheet1!$C$46</f>
        <v>25</v>
      </c>
      <c r="C240" s="21">
        <f>Sheet1!$J$46</f>
        <v>0</v>
      </c>
      <c r="D240" s="21">
        <f>Sheet1!$Q$46</f>
        <v>26</v>
      </c>
      <c r="E240" s="21">
        <f>Sheet1!$X$46</f>
        <v>0</v>
      </c>
      <c r="F240" s="21">
        <f>Sheet1!$AE$46</f>
        <v>0</v>
      </c>
      <c r="H240" s="20">
        <v>2</v>
      </c>
      <c r="I240" s="21">
        <f>Sheet1!$C$47</f>
        <v>22</v>
      </c>
      <c r="J240" s="21">
        <f>Sheet1!$J$47</f>
        <v>0</v>
      </c>
      <c r="K240" s="21">
        <f>Sheet1!$Q$47</f>
        <v>0</v>
      </c>
      <c r="L240" s="21">
        <f>Sheet1!$X$47</f>
        <v>0</v>
      </c>
      <c r="M240" s="21">
        <f>Sheet1!$AE$47</f>
        <v>0</v>
      </c>
    </row>
    <row r="241" spans="1:13" ht="36" customHeight="1">
      <c r="A241" s="20">
        <v>3</v>
      </c>
      <c r="B241" s="21">
        <f>Sheet1!$D$46</f>
        <v>0</v>
      </c>
      <c r="C241" s="21">
        <f>Sheet1!$K$46</f>
        <v>0</v>
      </c>
      <c r="D241" s="21">
        <f>Sheet1!$R$46</f>
        <v>0</v>
      </c>
      <c r="E241" s="21">
        <f>Sheet1!$Y$46</f>
        <v>0</v>
      </c>
      <c r="F241" s="21">
        <f>Sheet1!$AF$46</f>
        <v>26</v>
      </c>
      <c r="H241" s="20">
        <v>3</v>
      </c>
      <c r="I241" s="21">
        <f>Sheet1!$D$47</f>
        <v>0</v>
      </c>
      <c r="J241" s="21">
        <f>Sheet1!$K$47</f>
        <v>0</v>
      </c>
      <c r="K241" s="21">
        <f>Sheet1!$R$47</f>
        <v>22</v>
      </c>
      <c r="L241" s="21">
        <f>Sheet1!$Y$47</f>
        <v>0</v>
      </c>
      <c r="M241" s="21">
        <f>Sheet1!$AF$47</f>
        <v>0</v>
      </c>
    </row>
    <row r="242" spans="1:13" ht="36" customHeight="1">
      <c r="A242" s="20">
        <v>4</v>
      </c>
      <c r="B242" s="21">
        <f>Sheet1!$E$46</f>
        <v>0</v>
      </c>
      <c r="C242" s="21">
        <f>Sheet1!$L$46</f>
        <v>25</v>
      </c>
      <c r="D242" s="21">
        <f>Sheet1!$S$46</f>
        <v>0</v>
      </c>
      <c r="E242" s="21">
        <f>Sheet1!$Z$46</f>
        <v>25</v>
      </c>
      <c r="F242" s="21">
        <f>Sheet1!$AG$46</f>
        <v>0</v>
      </c>
      <c r="H242" s="20">
        <v>4</v>
      </c>
      <c r="I242" s="21">
        <f>Sheet1!$E$47</f>
        <v>0</v>
      </c>
      <c r="J242" s="21">
        <f>Sheet1!$L$47</f>
        <v>21</v>
      </c>
      <c r="K242" s="21">
        <f>Sheet1!$S$47</f>
        <v>21</v>
      </c>
      <c r="L242" s="21">
        <f>Sheet1!$Z$47</f>
        <v>0</v>
      </c>
      <c r="M242" s="21">
        <f>Sheet1!$AG$47</f>
        <v>0</v>
      </c>
    </row>
    <row r="243" spans="1:13" ht="36" customHeight="1">
      <c r="A243" s="20">
        <v>5</v>
      </c>
      <c r="B243" s="21">
        <f>Sheet1!$F$46</f>
        <v>0</v>
      </c>
      <c r="C243" s="21" t="str">
        <f>Sheet1!$M$46</f>
        <v>教</v>
      </c>
      <c r="D243" s="21">
        <f>Sheet1!$T$46</f>
        <v>25</v>
      </c>
      <c r="E243" s="21">
        <f>Sheet1!$AA$46</f>
        <v>0</v>
      </c>
      <c r="F243" s="21">
        <f>Sheet1!$AH$46</f>
        <v>0</v>
      </c>
      <c r="H243" s="20">
        <v>5</v>
      </c>
      <c r="I243" s="21">
        <f>Sheet1!$F$47</f>
        <v>0</v>
      </c>
      <c r="J243" s="21">
        <f>Sheet1!$M$47</f>
        <v>0</v>
      </c>
      <c r="K243" s="21" t="str">
        <f>Sheet1!$T$47</f>
        <v>教</v>
      </c>
      <c r="L243" s="21">
        <f>Sheet1!$AA$47</f>
        <v>0</v>
      </c>
      <c r="M243" s="21">
        <f>Sheet1!$AH$47</f>
        <v>0</v>
      </c>
    </row>
    <row r="244" spans="1:13" ht="36" customHeight="1">
      <c r="A244" s="20">
        <v>6</v>
      </c>
      <c r="B244" s="21">
        <f>Sheet1!$G$46</f>
        <v>0</v>
      </c>
      <c r="C244" s="21" t="str">
        <f>Sheet1!$N$46</f>
        <v>研</v>
      </c>
      <c r="D244" s="21">
        <f>Sheet1!$U$46</f>
        <v>0</v>
      </c>
      <c r="E244" s="21">
        <f>Sheet1!$AB$46</f>
        <v>0</v>
      </c>
      <c r="F244" s="21">
        <f>Sheet1!$AI$46</f>
        <v>0</v>
      </c>
      <c r="H244" s="20">
        <v>6</v>
      </c>
      <c r="I244" s="21">
        <f>Sheet1!$G$47</f>
        <v>0</v>
      </c>
      <c r="J244" s="21">
        <f>Sheet1!$N$47</f>
        <v>0</v>
      </c>
      <c r="K244" s="21" t="str">
        <f>Sheet1!$U$47</f>
        <v>研</v>
      </c>
      <c r="L244" s="21">
        <f>Sheet1!$AB$47</f>
        <v>0</v>
      </c>
      <c r="M244" s="21">
        <f>Sheet1!$AI$47</f>
        <v>22</v>
      </c>
    </row>
    <row r="245" spans="1:13" ht="36" customHeight="1">
      <c r="A245" s="20">
        <v>7</v>
      </c>
      <c r="B245" s="21">
        <f>Sheet1!$H$46</f>
        <v>0</v>
      </c>
      <c r="C245" s="21">
        <f>Sheet1!$O$46</f>
        <v>0</v>
      </c>
      <c r="D245" s="21">
        <f>Sheet1!$V$46</f>
        <v>0</v>
      </c>
      <c r="E245" s="21">
        <f>Sheet1!$AC$46</f>
        <v>0</v>
      </c>
      <c r="F245" s="21">
        <f>Sheet1!$AJ$46</f>
        <v>0</v>
      </c>
      <c r="H245" s="20">
        <v>7</v>
      </c>
      <c r="I245" s="21">
        <f>Sheet1!$H$47</f>
        <v>0</v>
      </c>
      <c r="J245" s="21">
        <f>Sheet1!$O$47</f>
        <v>0</v>
      </c>
      <c r="K245" s="21">
        <f>Sheet1!$V$47</f>
        <v>0</v>
      </c>
      <c r="L245" s="21">
        <f>Sheet1!$AC$47</f>
        <v>21</v>
      </c>
      <c r="M245" s="21">
        <f>Sheet1!$AJ$47</f>
        <v>0</v>
      </c>
    </row>
    <row r="247" spans="1:13" ht="36" customHeight="1">
      <c r="A247" s="14" t="s">
        <v>68</v>
      </c>
      <c r="B247" s="15"/>
      <c r="C247" s="15"/>
      <c r="D247" s="15"/>
      <c r="E247" s="15"/>
      <c r="F247" s="15"/>
      <c r="H247" s="14" t="s">
        <v>68</v>
      </c>
      <c r="I247" s="15"/>
      <c r="J247" s="15"/>
      <c r="K247" s="15"/>
      <c r="L247" s="15"/>
      <c r="M247" s="15"/>
    </row>
    <row r="248" spans="1:13" ht="36" customHeight="1">
      <c r="A248" s="16" t="str">
        <f>Sheet1!A48</f>
        <v>张利</v>
      </c>
      <c r="B248" s="16"/>
      <c r="C248" s="16"/>
      <c r="D248" s="16"/>
      <c r="E248" s="16"/>
      <c r="F248" s="16"/>
      <c r="H248" s="16" t="str">
        <f>Sheet1!A49</f>
        <v>姚卫兴</v>
      </c>
      <c r="I248" s="16"/>
      <c r="J248" s="16"/>
      <c r="K248" s="16"/>
      <c r="L248" s="16"/>
      <c r="M248" s="16"/>
    </row>
    <row r="249" spans="1:13" ht="36" customHeight="1">
      <c r="A249" s="17" t="s">
        <v>70</v>
      </c>
      <c r="B249" s="18" t="s">
        <v>1</v>
      </c>
      <c r="C249" s="18" t="s">
        <v>2</v>
      </c>
      <c r="D249" s="18" t="s">
        <v>3</v>
      </c>
      <c r="E249" s="18" t="s">
        <v>4</v>
      </c>
      <c r="F249" s="19" t="s">
        <v>5</v>
      </c>
      <c r="H249" s="17" t="s">
        <v>70</v>
      </c>
      <c r="I249" s="18" t="s">
        <v>1</v>
      </c>
      <c r="J249" s="18" t="s">
        <v>2</v>
      </c>
      <c r="K249" s="18" t="s">
        <v>3</v>
      </c>
      <c r="L249" s="18" t="s">
        <v>4</v>
      </c>
      <c r="M249" s="19" t="s">
        <v>5</v>
      </c>
    </row>
    <row r="250" spans="1:13" ht="36" customHeight="1">
      <c r="A250" s="20">
        <v>1</v>
      </c>
      <c r="B250" s="21">
        <f>Sheet1!$B$48</f>
        <v>0</v>
      </c>
      <c r="C250" s="21">
        <f>Sheet1!$I$48</f>
        <v>0</v>
      </c>
      <c r="D250" s="21">
        <f>Sheet1!$P$48</f>
        <v>0</v>
      </c>
      <c r="E250" s="21">
        <f>Sheet1!$W$48</f>
        <v>0</v>
      </c>
      <c r="F250" s="21">
        <f>Sheet1!$AD$48</f>
        <v>0</v>
      </c>
      <c r="H250" s="20">
        <v>1</v>
      </c>
      <c r="I250" s="21">
        <f>Sheet1!$B$49</f>
        <v>0</v>
      </c>
      <c r="J250" s="21">
        <f>Sheet1!$I$49</f>
        <v>0</v>
      </c>
      <c r="K250" s="21">
        <f>Sheet1!$P$49</f>
        <v>0</v>
      </c>
      <c r="L250" s="21">
        <f>Sheet1!$W$49</f>
        <v>0</v>
      </c>
      <c r="M250" s="21">
        <f>Sheet1!$AD$49</f>
        <v>0</v>
      </c>
    </row>
    <row r="251" spans="1:13" ht="36" customHeight="1">
      <c r="A251" s="20">
        <v>2</v>
      </c>
      <c r="B251" s="21">
        <f>Sheet1!$C$48</f>
        <v>0</v>
      </c>
      <c r="C251" s="21">
        <f>Sheet1!$J$48</f>
        <v>0</v>
      </c>
      <c r="D251" s="21">
        <f>Sheet1!$Q$48</f>
        <v>0</v>
      </c>
      <c r="E251" s="21">
        <f>Sheet1!$X$48</f>
        <v>0</v>
      </c>
      <c r="F251" s="21">
        <f>Sheet1!$AE$48</f>
        <v>0</v>
      </c>
      <c r="H251" s="20">
        <v>2</v>
      </c>
      <c r="I251" s="21">
        <f>Sheet1!$C$49</f>
        <v>0</v>
      </c>
      <c r="J251" s="21">
        <f>Sheet1!$J$49</f>
        <v>0</v>
      </c>
      <c r="K251" s="21">
        <f>Sheet1!$Q$49</f>
        <v>0</v>
      </c>
      <c r="L251" s="21">
        <f>Sheet1!$X$49</f>
        <v>0</v>
      </c>
      <c r="M251" s="21">
        <f>Sheet1!$AE$49</f>
        <v>0</v>
      </c>
    </row>
    <row r="252" spans="1:13" ht="36" customHeight="1">
      <c r="A252" s="20">
        <v>3</v>
      </c>
      <c r="B252" s="21">
        <f>Sheet1!$D$48</f>
        <v>0</v>
      </c>
      <c r="C252" s="21">
        <f>Sheet1!$K$48</f>
        <v>0</v>
      </c>
      <c r="D252" s="21">
        <f>Sheet1!$R$48</f>
        <v>0</v>
      </c>
      <c r="E252" s="21">
        <f>Sheet1!$Y$48</f>
        <v>0</v>
      </c>
      <c r="F252" s="21">
        <f>Sheet1!$AF$48</f>
        <v>0</v>
      </c>
      <c r="H252" s="20">
        <v>3</v>
      </c>
      <c r="I252" s="21">
        <f>Sheet1!$D$49</f>
        <v>0</v>
      </c>
      <c r="J252" s="21">
        <f>Sheet1!$K$49</f>
        <v>25</v>
      </c>
      <c r="K252" s="21">
        <f>Sheet1!$R$49</f>
        <v>0</v>
      </c>
      <c r="L252" s="21">
        <f>Sheet1!$Y$49</f>
        <v>0</v>
      </c>
      <c r="M252" s="21">
        <f>Sheet1!$AF$49</f>
        <v>0</v>
      </c>
    </row>
    <row r="253" spans="1:13" ht="36" customHeight="1">
      <c r="A253" s="20">
        <v>4</v>
      </c>
      <c r="B253" s="21">
        <f>Sheet1!$E$48</f>
        <v>0</v>
      </c>
      <c r="C253" s="21">
        <f>Sheet1!$L$48</f>
        <v>24</v>
      </c>
      <c r="D253" s="21">
        <f>Sheet1!$S$48</f>
        <v>23</v>
      </c>
      <c r="E253" s="21">
        <f>Sheet1!$Z$48</f>
        <v>0</v>
      </c>
      <c r="F253" s="21">
        <f>Sheet1!$AG$48</f>
        <v>0</v>
      </c>
      <c r="H253" s="20">
        <v>4</v>
      </c>
      <c r="I253" s="21">
        <f>Sheet1!$E$49</f>
        <v>0</v>
      </c>
      <c r="J253" s="21">
        <f>Sheet1!$L$49</f>
        <v>0</v>
      </c>
      <c r="K253" s="21">
        <f>Sheet1!$S$49</f>
        <v>0</v>
      </c>
      <c r="L253" s="21">
        <f>Sheet1!$Z$49</f>
        <v>0</v>
      </c>
      <c r="M253" s="21">
        <f>Sheet1!$AG$49</f>
        <v>0</v>
      </c>
    </row>
    <row r="254" spans="1:13" ht="36" customHeight="1">
      <c r="A254" s="20">
        <v>5</v>
      </c>
      <c r="B254" s="21">
        <f>Sheet1!$F$48</f>
        <v>24</v>
      </c>
      <c r="C254" s="21">
        <f>Sheet1!$M$48</f>
        <v>0</v>
      </c>
      <c r="D254" s="21" t="str">
        <f>Sheet1!$T$48</f>
        <v>教</v>
      </c>
      <c r="E254" s="21">
        <f>Sheet1!$AA$48</f>
        <v>23</v>
      </c>
      <c r="F254" s="21">
        <f>Sheet1!$AH$48</f>
        <v>24</v>
      </c>
      <c r="H254" s="20">
        <v>5</v>
      </c>
      <c r="I254" s="21">
        <f>Sheet1!$F$49</f>
        <v>0</v>
      </c>
      <c r="J254" s="21">
        <f>Sheet1!$M$49</f>
        <v>0</v>
      </c>
      <c r="K254" s="21" t="str">
        <f>Sheet1!$T$49</f>
        <v>教</v>
      </c>
      <c r="L254" s="21">
        <f>Sheet1!$AA$49</f>
        <v>25</v>
      </c>
      <c r="M254" s="21">
        <f>Sheet1!$AH$49</f>
        <v>0</v>
      </c>
    </row>
    <row r="255" spans="1:13" ht="36" customHeight="1">
      <c r="A255" s="20">
        <v>6</v>
      </c>
      <c r="B255" s="21">
        <f>Sheet1!$G$48</f>
        <v>23</v>
      </c>
      <c r="C255" s="21">
        <f>Sheet1!$N$48</f>
        <v>0</v>
      </c>
      <c r="D255" s="21" t="str">
        <f>Sheet1!$U$48</f>
        <v>研</v>
      </c>
      <c r="E255" s="21">
        <f>Sheet1!$AB$48</f>
        <v>0</v>
      </c>
      <c r="F255" s="21">
        <f>Sheet1!$AI$48</f>
        <v>0</v>
      </c>
      <c r="H255" s="20">
        <v>6</v>
      </c>
      <c r="I255" s="21">
        <f>Sheet1!$G$49</f>
        <v>25</v>
      </c>
      <c r="J255" s="21">
        <f>Sheet1!$N$49</f>
        <v>0</v>
      </c>
      <c r="K255" s="21" t="str">
        <f>Sheet1!$U$49</f>
        <v>研</v>
      </c>
      <c r="L255" s="21">
        <f>Sheet1!$AB$49</f>
        <v>0</v>
      </c>
      <c r="M255" s="21">
        <f>Sheet1!$AI$49</f>
        <v>0</v>
      </c>
    </row>
    <row r="256" spans="1:13" ht="36" customHeight="1">
      <c r="A256" s="20">
        <v>7</v>
      </c>
      <c r="B256" s="21">
        <f>Sheet1!$H$48</f>
        <v>0</v>
      </c>
      <c r="C256" s="21">
        <f>Sheet1!$O$48</f>
        <v>0</v>
      </c>
      <c r="D256" s="21">
        <f>Sheet1!$V$48</f>
        <v>0</v>
      </c>
      <c r="E256" s="21">
        <f>Sheet1!$AC$48</f>
        <v>0</v>
      </c>
      <c r="F256" s="21">
        <f>Sheet1!$AJ$48</f>
        <v>0</v>
      </c>
      <c r="H256" s="20">
        <v>7</v>
      </c>
      <c r="I256" s="21">
        <f>Sheet1!$H$49</f>
        <v>0</v>
      </c>
      <c r="J256" s="21">
        <f>Sheet1!$O$49</f>
        <v>0</v>
      </c>
      <c r="K256" s="21">
        <f>Sheet1!$V$49</f>
        <v>0</v>
      </c>
      <c r="L256" s="21">
        <f>Sheet1!$AC$49</f>
        <v>0</v>
      </c>
      <c r="M256" s="21">
        <f>Sheet1!$AJ$49</f>
        <v>0</v>
      </c>
    </row>
    <row r="258" spans="1:13" ht="36" customHeight="1">
      <c r="A258" s="14" t="s">
        <v>68</v>
      </c>
      <c r="B258" s="15"/>
      <c r="C258" s="15"/>
      <c r="D258" s="15"/>
      <c r="E258" s="15"/>
      <c r="F258" s="15"/>
      <c r="H258" s="14" t="s">
        <v>68</v>
      </c>
      <c r="I258" s="15"/>
      <c r="J258" s="15"/>
      <c r="K258" s="15"/>
      <c r="L258" s="15"/>
      <c r="M258" s="15"/>
    </row>
    <row r="259" spans="1:13" ht="36" customHeight="1">
      <c r="A259" s="16" t="str">
        <f>Sheet1!A50</f>
        <v>王伟杰</v>
      </c>
      <c r="B259" s="16"/>
      <c r="C259" s="16"/>
      <c r="D259" s="16"/>
      <c r="E259" s="16"/>
      <c r="F259" s="16"/>
      <c r="H259" s="16" t="str">
        <f>Sheet1!A51</f>
        <v>龙岭</v>
      </c>
      <c r="I259" s="16"/>
      <c r="J259" s="16"/>
      <c r="K259" s="16"/>
      <c r="L259" s="16"/>
      <c r="M259" s="16"/>
    </row>
    <row r="260" spans="1:13" ht="36" customHeight="1">
      <c r="A260" s="17" t="s">
        <v>70</v>
      </c>
      <c r="B260" s="18" t="s">
        <v>1</v>
      </c>
      <c r="C260" s="18" t="s">
        <v>2</v>
      </c>
      <c r="D260" s="18" t="s">
        <v>3</v>
      </c>
      <c r="E260" s="18" t="s">
        <v>4</v>
      </c>
      <c r="F260" s="19" t="s">
        <v>5</v>
      </c>
      <c r="H260" s="17" t="s">
        <v>70</v>
      </c>
      <c r="I260" s="18" t="s">
        <v>1</v>
      </c>
      <c r="J260" s="18" t="s">
        <v>2</v>
      </c>
      <c r="K260" s="18" t="s">
        <v>3</v>
      </c>
      <c r="L260" s="18" t="s">
        <v>4</v>
      </c>
      <c r="M260" s="19" t="s">
        <v>5</v>
      </c>
    </row>
    <row r="261" spans="1:13" ht="36" customHeight="1">
      <c r="A261" s="20">
        <v>1</v>
      </c>
      <c r="B261" s="21">
        <f>Sheet1!$B$50</f>
        <v>0</v>
      </c>
      <c r="C261" s="21">
        <f>Sheet1!$I$50</f>
        <v>0</v>
      </c>
      <c r="D261" s="21">
        <f>Sheet1!$P$50</f>
        <v>0</v>
      </c>
      <c r="E261" s="21">
        <f>Sheet1!$W$50</f>
        <v>0</v>
      </c>
      <c r="F261" s="21">
        <f>Sheet1!$AD$50</f>
        <v>0</v>
      </c>
      <c r="H261" s="20">
        <v>1</v>
      </c>
      <c r="I261" s="21">
        <f>Sheet1!$B$51</f>
        <v>0</v>
      </c>
      <c r="J261" s="21">
        <f>Sheet1!$I$51</f>
        <v>0</v>
      </c>
      <c r="K261" s="21">
        <f>Sheet1!$P$51</f>
        <v>0</v>
      </c>
      <c r="L261" s="21">
        <f>Sheet1!$W$51</f>
        <v>0</v>
      </c>
      <c r="M261" s="21">
        <f>Sheet1!$AD$51</f>
        <v>0</v>
      </c>
    </row>
    <row r="262" spans="1:13" ht="36" customHeight="1">
      <c r="A262" s="20">
        <v>2</v>
      </c>
      <c r="B262" s="21">
        <f>Sheet1!$C$50</f>
        <v>0</v>
      </c>
      <c r="C262" s="21">
        <f>Sheet1!$J$50</f>
        <v>0</v>
      </c>
      <c r="D262" s="21">
        <f>Sheet1!$Q$50</f>
        <v>34</v>
      </c>
      <c r="E262" s="21">
        <f>Sheet1!$X$50</f>
        <v>0</v>
      </c>
      <c r="F262" s="21">
        <f>Sheet1!$AE$50</f>
        <v>34</v>
      </c>
      <c r="H262" s="20">
        <v>2</v>
      </c>
      <c r="I262" s="21">
        <f>Sheet1!$C$51</f>
        <v>0</v>
      </c>
      <c r="J262" s="21">
        <f>Sheet1!$J$51</f>
        <v>16</v>
      </c>
      <c r="K262" s="21">
        <f>Sheet1!$Q$51</f>
        <v>0</v>
      </c>
      <c r="L262" s="21">
        <f>Sheet1!$X$51</f>
        <v>21</v>
      </c>
      <c r="M262" s="21">
        <f>Sheet1!$AE$51</f>
        <v>0</v>
      </c>
    </row>
    <row r="263" spans="1:13" ht="36" customHeight="1">
      <c r="A263" s="20">
        <v>3</v>
      </c>
      <c r="B263" s="21">
        <f>Sheet1!$D$50</f>
        <v>0</v>
      </c>
      <c r="C263" s="21">
        <f>Sheet1!$K$50</f>
        <v>0</v>
      </c>
      <c r="D263" s="21">
        <f>Sheet1!$R$50</f>
        <v>0</v>
      </c>
      <c r="E263" s="21">
        <f>Sheet1!$Y$50</f>
        <v>0</v>
      </c>
      <c r="F263" s="21">
        <f>Sheet1!$AF$50</f>
        <v>0</v>
      </c>
      <c r="H263" s="20">
        <v>3</v>
      </c>
      <c r="I263" s="21">
        <f>Sheet1!$D$51</f>
        <v>24</v>
      </c>
      <c r="J263" s="21">
        <f>Sheet1!$K$51</f>
        <v>0</v>
      </c>
      <c r="K263" s="21">
        <f>Sheet1!$R$51</f>
        <v>0</v>
      </c>
      <c r="L263" s="21">
        <f>Sheet1!$Y$51</f>
        <v>0</v>
      </c>
      <c r="M263" s="21">
        <f>Sheet1!$AF$51</f>
        <v>0</v>
      </c>
    </row>
    <row r="264" spans="1:13" ht="36" customHeight="1">
      <c r="A264" s="20">
        <v>4</v>
      </c>
      <c r="B264" s="21">
        <f>Sheet1!$E$50</f>
        <v>0</v>
      </c>
      <c r="C264" s="21">
        <f>Sheet1!$L$50</f>
        <v>34</v>
      </c>
      <c r="D264" s="21">
        <f>Sheet1!$S$50</f>
        <v>0</v>
      </c>
      <c r="E264" s="21">
        <f>Sheet1!$Z$50</f>
        <v>26</v>
      </c>
      <c r="F264" s="21">
        <f>Sheet1!$AG$50</f>
        <v>0</v>
      </c>
      <c r="H264" s="20">
        <v>4</v>
      </c>
      <c r="I264" s="21">
        <f>Sheet1!$E$51</f>
        <v>23</v>
      </c>
      <c r="J264" s="21">
        <f>Sheet1!$L$51</f>
        <v>0</v>
      </c>
      <c r="K264" s="21">
        <f>Sheet1!$S$51</f>
        <v>0</v>
      </c>
      <c r="L264" s="21">
        <f>Sheet1!$Z$51</f>
        <v>24</v>
      </c>
      <c r="M264" s="21">
        <f>Sheet1!$AG$51</f>
        <v>0</v>
      </c>
    </row>
    <row r="265" spans="1:13" ht="36" customHeight="1">
      <c r="A265" s="20">
        <v>5</v>
      </c>
      <c r="B265" s="21">
        <f>Sheet1!$F$50</f>
        <v>26</v>
      </c>
      <c r="C265" s="21">
        <f>Sheet1!$M$50</f>
        <v>0</v>
      </c>
      <c r="D265" s="21" t="str">
        <f>Sheet1!$T$50</f>
        <v>教</v>
      </c>
      <c r="E265" s="21">
        <f>Sheet1!$AA$50</f>
        <v>34</v>
      </c>
      <c r="F265" s="21">
        <f>Sheet1!$AH$50</f>
        <v>0</v>
      </c>
      <c r="H265" s="20">
        <v>5</v>
      </c>
      <c r="I265" s="21">
        <f>Sheet1!$F$51</f>
        <v>0</v>
      </c>
      <c r="J265" s="21">
        <f>Sheet1!$M$51</f>
        <v>0</v>
      </c>
      <c r="K265" s="21">
        <f>Sheet1!$T$51</f>
        <v>0</v>
      </c>
      <c r="L265" s="21">
        <f>Sheet1!$AA$51</f>
        <v>0</v>
      </c>
      <c r="M265" s="21" t="str">
        <f>Sheet1!$AH$51</f>
        <v>教</v>
      </c>
    </row>
    <row r="266" spans="1:13" ht="36" customHeight="1">
      <c r="A266" s="20">
        <v>6</v>
      </c>
      <c r="B266" s="21">
        <f>Sheet1!$G$50</f>
        <v>0</v>
      </c>
      <c r="C266" s="21">
        <f>Sheet1!$N$50</f>
        <v>0</v>
      </c>
      <c r="D266" s="21" t="str">
        <f>Sheet1!$U$50</f>
        <v>研</v>
      </c>
      <c r="E266" s="21">
        <f>Sheet1!$AB$50</f>
        <v>0</v>
      </c>
      <c r="F266" s="21">
        <f>Sheet1!$AI$50</f>
        <v>0</v>
      </c>
      <c r="H266" s="20">
        <v>6</v>
      </c>
      <c r="I266" s="21">
        <f>Sheet1!$G$51</f>
        <v>0</v>
      </c>
      <c r="J266" s="21">
        <f>Sheet1!$N$51</f>
        <v>21</v>
      </c>
      <c r="K266" s="21">
        <f>Sheet1!$U$51</f>
        <v>0</v>
      </c>
      <c r="L266" s="21">
        <f>Sheet1!$AB$51</f>
        <v>0</v>
      </c>
      <c r="M266" s="21" t="str">
        <f>Sheet1!$AI$51</f>
        <v>研</v>
      </c>
    </row>
    <row r="267" spans="1:13" ht="36" customHeight="1">
      <c r="A267" s="20">
        <v>7</v>
      </c>
      <c r="B267" s="21">
        <f>Sheet1!$H$50</f>
        <v>0</v>
      </c>
      <c r="C267" s="21">
        <f>Sheet1!$O$50</f>
        <v>0</v>
      </c>
      <c r="D267" s="21">
        <f>Sheet1!$V$50</f>
        <v>0</v>
      </c>
      <c r="E267" s="21">
        <f>Sheet1!$AC$50</f>
        <v>0</v>
      </c>
      <c r="F267" s="21">
        <f>Sheet1!$AJ$50</f>
        <v>26</v>
      </c>
      <c r="H267" s="20">
        <v>7</v>
      </c>
      <c r="I267" s="21">
        <f>Sheet1!$H$51</f>
        <v>0</v>
      </c>
      <c r="J267" s="21">
        <f>Sheet1!$O$51</f>
        <v>22</v>
      </c>
      <c r="K267" s="21">
        <f>Sheet1!$V$51</f>
        <v>23</v>
      </c>
      <c r="L267" s="21">
        <f>Sheet1!$AC$51</f>
        <v>16</v>
      </c>
      <c r="M267" s="21">
        <f>Sheet1!$AJ$51</f>
        <v>22</v>
      </c>
    </row>
    <row r="269" spans="1:13" ht="36" customHeight="1">
      <c r="A269" s="14" t="s">
        <v>68</v>
      </c>
      <c r="B269" s="15"/>
      <c r="C269" s="15"/>
      <c r="D269" s="15"/>
      <c r="E269" s="15"/>
      <c r="F269" s="15"/>
      <c r="H269" s="14" t="s">
        <v>68</v>
      </c>
      <c r="I269" s="15"/>
      <c r="J269" s="15"/>
      <c r="K269" s="15"/>
      <c r="L269" s="15"/>
      <c r="M269" s="15"/>
    </row>
    <row r="270" spans="1:13" ht="36" customHeight="1">
      <c r="A270" s="16" t="str">
        <f>Sheet1!A52</f>
        <v>张歆莹</v>
      </c>
      <c r="B270" s="16"/>
      <c r="C270" s="16"/>
      <c r="D270" s="16"/>
      <c r="E270" s="16"/>
      <c r="F270" s="16"/>
      <c r="H270" s="16" t="str">
        <f>Sheet1!A53</f>
        <v>张晨晓</v>
      </c>
      <c r="I270" s="16"/>
      <c r="J270" s="16"/>
      <c r="K270" s="16"/>
      <c r="L270" s="16"/>
      <c r="M270" s="16"/>
    </row>
    <row r="271" spans="1:13" ht="36" customHeight="1">
      <c r="A271" s="17" t="s">
        <v>70</v>
      </c>
      <c r="B271" s="18" t="s">
        <v>1</v>
      </c>
      <c r="C271" s="18" t="s">
        <v>2</v>
      </c>
      <c r="D271" s="18" t="s">
        <v>3</v>
      </c>
      <c r="E271" s="18" t="s">
        <v>4</v>
      </c>
      <c r="F271" s="19" t="s">
        <v>5</v>
      </c>
      <c r="H271" s="17" t="s">
        <v>70</v>
      </c>
      <c r="I271" s="18" t="s">
        <v>1</v>
      </c>
      <c r="J271" s="18" t="s">
        <v>2</v>
      </c>
      <c r="K271" s="18" t="s">
        <v>3</v>
      </c>
      <c r="L271" s="18" t="s">
        <v>4</v>
      </c>
      <c r="M271" s="19" t="s">
        <v>5</v>
      </c>
    </row>
    <row r="272" spans="1:13" ht="36" customHeight="1">
      <c r="A272" s="20">
        <v>1</v>
      </c>
      <c r="B272" s="21">
        <f>Sheet1!$B$52</f>
        <v>0</v>
      </c>
      <c r="C272" s="21">
        <f>Sheet1!$I$52</f>
        <v>0</v>
      </c>
      <c r="D272" s="21">
        <f>Sheet1!$P$52</f>
        <v>0</v>
      </c>
      <c r="E272" s="21">
        <f>Sheet1!$W$52</f>
        <v>0</v>
      </c>
      <c r="F272" s="21">
        <f>Sheet1!$AD$52</f>
        <v>0</v>
      </c>
      <c r="H272" s="20">
        <v>1</v>
      </c>
      <c r="I272" s="21">
        <f>Sheet1!$B$53</f>
        <v>0</v>
      </c>
      <c r="J272" s="21">
        <f>Sheet1!$I$53</f>
        <v>0</v>
      </c>
      <c r="K272" s="21">
        <f>Sheet1!$P$53</f>
        <v>0</v>
      </c>
      <c r="L272" s="21">
        <f>Sheet1!$W$53</f>
        <v>0</v>
      </c>
      <c r="M272" s="21">
        <f>Sheet1!$AD$53</f>
        <v>0</v>
      </c>
    </row>
    <row r="273" spans="1:13" ht="36" customHeight="1">
      <c r="A273" s="20">
        <v>2</v>
      </c>
      <c r="B273" s="21">
        <f>Sheet1!$C$52</f>
        <v>0</v>
      </c>
      <c r="C273" s="21">
        <f>Sheet1!$J$52</f>
        <v>0</v>
      </c>
      <c r="D273" s="21">
        <f>Sheet1!$Q$52</f>
        <v>0</v>
      </c>
      <c r="E273" s="21">
        <f>Sheet1!$X$52</f>
        <v>0</v>
      </c>
      <c r="F273" s="21">
        <f>Sheet1!$AE$52</f>
        <v>26</v>
      </c>
      <c r="H273" s="20">
        <v>2</v>
      </c>
      <c r="I273" s="21">
        <f>Sheet1!$C$53</f>
        <v>0</v>
      </c>
      <c r="J273" s="21">
        <f>Sheet1!$J$53</f>
        <v>0</v>
      </c>
      <c r="K273" s="21">
        <f>Sheet1!$Q$53</f>
        <v>0</v>
      </c>
      <c r="L273" s="21">
        <f>Sheet1!$X$53</f>
        <v>34</v>
      </c>
      <c r="M273" s="21">
        <f>Sheet1!$AE$53</f>
        <v>0</v>
      </c>
    </row>
    <row r="274" spans="1:13" ht="36" customHeight="1">
      <c r="A274" s="20">
        <v>3</v>
      </c>
      <c r="B274" s="21">
        <f>Sheet1!$D$52</f>
        <v>12</v>
      </c>
      <c r="C274" s="21">
        <f>Sheet1!$K$52</f>
        <v>0</v>
      </c>
      <c r="D274" s="21">
        <f>Sheet1!$R$52</f>
        <v>0</v>
      </c>
      <c r="E274" s="21">
        <f>Sheet1!$Y$52</f>
        <v>0</v>
      </c>
      <c r="F274" s="21">
        <f>Sheet1!$AF$52</f>
        <v>17</v>
      </c>
      <c r="H274" s="20">
        <v>3</v>
      </c>
      <c r="I274" s="21">
        <f>Sheet1!$D$53</f>
        <v>0</v>
      </c>
      <c r="J274" s="21">
        <f>Sheet1!$K$53</f>
        <v>33</v>
      </c>
      <c r="K274" s="21">
        <f>Sheet1!$R$53</f>
        <v>0</v>
      </c>
      <c r="L274" s="21">
        <f>Sheet1!$Y$53</f>
        <v>0</v>
      </c>
      <c r="M274" s="21">
        <f>Sheet1!$AF$53</f>
        <v>0</v>
      </c>
    </row>
    <row r="275" spans="1:13" ht="36" customHeight="1">
      <c r="A275" s="20">
        <v>4</v>
      </c>
      <c r="B275" s="21">
        <f>Sheet1!$E$52</f>
        <v>0</v>
      </c>
      <c r="C275" s="21">
        <f>Sheet1!$L$52</f>
        <v>17</v>
      </c>
      <c r="D275" s="21">
        <f>Sheet1!$S$52</f>
        <v>0</v>
      </c>
      <c r="E275" s="21">
        <f>Sheet1!$Z$52</f>
        <v>0</v>
      </c>
      <c r="F275" s="21">
        <f>Sheet1!$AG$52</f>
        <v>0</v>
      </c>
      <c r="H275" s="20">
        <v>4</v>
      </c>
      <c r="I275" s="21">
        <f>Sheet1!$E$53</f>
        <v>0</v>
      </c>
      <c r="J275" s="21">
        <f>Sheet1!$L$53</f>
        <v>0</v>
      </c>
      <c r="K275" s="21">
        <f>Sheet1!$S$53</f>
        <v>0</v>
      </c>
      <c r="L275" s="21">
        <f>Sheet1!$Z$53</f>
        <v>0</v>
      </c>
      <c r="M275" s="21">
        <f>Sheet1!$AG$53</f>
        <v>22</v>
      </c>
    </row>
    <row r="276" spans="1:13" ht="36" customHeight="1">
      <c r="A276" s="20">
        <v>5</v>
      </c>
      <c r="B276" s="21">
        <f>Sheet1!$F$52</f>
        <v>0</v>
      </c>
      <c r="C276" s="21">
        <f>Sheet1!$M$52</f>
        <v>0</v>
      </c>
      <c r="D276" s="21">
        <f>Sheet1!$T$52</f>
        <v>26</v>
      </c>
      <c r="E276" s="21">
        <f>Sheet1!$AA$52</f>
        <v>12</v>
      </c>
      <c r="F276" s="21" t="str">
        <f>Sheet1!$AH$52</f>
        <v>教</v>
      </c>
      <c r="H276" s="20">
        <v>5</v>
      </c>
      <c r="I276" s="21">
        <f>Sheet1!$F$53</f>
        <v>0</v>
      </c>
      <c r="J276" s="21">
        <f>Sheet1!$M$53</f>
        <v>0</v>
      </c>
      <c r="K276" s="21">
        <f>Sheet1!$T$53</f>
        <v>22</v>
      </c>
      <c r="L276" s="21">
        <f>Sheet1!$AA$53</f>
        <v>0</v>
      </c>
      <c r="M276" s="21" t="str">
        <f>Sheet1!$AH$53</f>
        <v>教</v>
      </c>
    </row>
    <row r="277" spans="1:13" ht="36" customHeight="1">
      <c r="A277" s="20">
        <v>6</v>
      </c>
      <c r="B277" s="21">
        <f>Sheet1!$G$52</f>
        <v>0</v>
      </c>
      <c r="C277" s="21">
        <f>Sheet1!$N$52</f>
        <v>0</v>
      </c>
      <c r="D277" s="21">
        <f>Sheet1!$U$52</f>
        <v>0</v>
      </c>
      <c r="E277" s="21">
        <f>Sheet1!$AB$52</f>
        <v>25</v>
      </c>
      <c r="F277" s="21" t="str">
        <f>Sheet1!$AI$52</f>
        <v>研</v>
      </c>
      <c r="H277" s="20">
        <v>6</v>
      </c>
      <c r="I277" s="21">
        <f>Sheet1!$G$53</f>
        <v>21</v>
      </c>
      <c r="J277" s="21">
        <f>Sheet1!$N$53</f>
        <v>34</v>
      </c>
      <c r="K277" s="21">
        <f>Sheet1!$U$53</f>
        <v>21</v>
      </c>
      <c r="L277" s="21">
        <f>Sheet1!$AB$53</f>
        <v>23</v>
      </c>
      <c r="M277" s="21" t="str">
        <f>Sheet1!$AI$53</f>
        <v>研</v>
      </c>
    </row>
    <row r="278" spans="1:13" ht="36" customHeight="1">
      <c r="A278" s="20">
        <v>7</v>
      </c>
      <c r="B278" s="21">
        <f>Sheet1!$H$52</f>
        <v>0</v>
      </c>
      <c r="C278" s="21">
        <f>Sheet1!$O$52</f>
        <v>0</v>
      </c>
      <c r="D278" s="21">
        <f>Sheet1!$V$52</f>
        <v>25</v>
      </c>
      <c r="E278" s="21">
        <f>Sheet1!$AC$52</f>
        <v>0</v>
      </c>
      <c r="F278" s="21">
        <f>Sheet1!$AJ$52</f>
        <v>0</v>
      </c>
      <c r="H278" s="20">
        <v>7</v>
      </c>
      <c r="I278" s="21">
        <f>Sheet1!$H$53</f>
        <v>0</v>
      </c>
      <c r="J278" s="21">
        <f>Sheet1!$O$53</f>
        <v>23</v>
      </c>
      <c r="K278" s="21">
        <f>Sheet1!$V$53</f>
        <v>0</v>
      </c>
      <c r="L278" s="21">
        <f>Sheet1!$AC$53</f>
        <v>0</v>
      </c>
      <c r="M278" s="21">
        <f>Sheet1!$AJ$53</f>
        <v>33</v>
      </c>
    </row>
    <row r="280" spans="1:13" ht="36" customHeight="1">
      <c r="A280" s="14" t="s">
        <v>68</v>
      </c>
      <c r="B280" s="15"/>
      <c r="C280" s="15"/>
      <c r="D280" s="15"/>
      <c r="E280" s="15"/>
      <c r="F280" s="15"/>
      <c r="H280" s="14" t="s">
        <v>68</v>
      </c>
      <c r="I280" s="15"/>
      <c r="J280" s="15"/>
      <c r="K280" s="15"/>
      <c r="L280" s="15"/>
      <c r="M280" s="15"/>
    </row>
    <row r="281" spans="1:13" ht="36" customHeight="1">
      <c r="A281" s="16" t="str">
        <f>Sheet1!A54</f>
        <v>周志康</v>
      </c>
      <c r="B281" s="16"/>
      <c r="C281" s="16"/>
      <c r="D281" s="16"/>
      <c r="E281" s="16"/>
      <c r="F281" s="16"/>
      <c r="H281" s="16" t="str">
        <f>Sheet1!A55</f>
        <v>周志进</v>
      </c>
      <c r="I281" s="16"/>
      <c r="J281" s="16"/>
      <c r="K281" s="16"/>
      <c r="L281" s="16"/>
      <c r="M281" s="16"/>
    </row>
    <row r="282" spans="1:13" ht="36" customHeight="1">
      <c r="A282" s="17" t="s">
        <v>70</v>
      </c>
      <c r="B282" s="18" t="s">
        <v>1</v>
      </c>
      <c r="C282" s="18" t="s">
        <v>2</v>
      </c>
      <c r="D282" s="18" t="s">
        <v>3</v>
      </c>
      <c r="E282" s="18" t="s">
        <v>4</v>
      </c>
      <c r="F282" s="19" t="s">
        <v>5</v>
      </c>
      <c r="H282" s="17" t="s">
        <v>70</v>
      </c>
      <c r="I282" s="18" t="s">
        <v>1</v>
      </c>
      <c r="J282" s="18" t="s">
        <v>2</v>
      </c>
      <c r="K282" s="18" t="s">
        <v>3</v>
      </c>
      <c r="L282" s="18" t="s">
        <v>4</v>
      </c>
      <c r="M282" s="19" t="s">
        <v>5</v>
      </c>
    </row>
    <row r="283" spans="1:13" ht="36" customHeight="1">
      <c r="A283" s="20">
        <v>1</v>
      </c>
      <c r="B283" s="21">
        <f>Sheet1!$B$54</f>
        <v>0</v>
      </c>
      <c r="C283" s="21">
        <f>Sheet1!$I$54</f>
        <v>0</v>
      </c>
      <c r="D283" s="21">
        <f>Sheet1!$P$54</f>
        <v>0</v>
      </c>
      <c r="E283" s="21">
        <f>Sheet1!$W$54</f>
        <v>0</v>
      </c>
      <c r="F283" s="21">
        <f>Sheet1!$AD$54</f>
        <v>0</v>
      </c>
      <c r="H283" s="20">
        <v>1</v>
      </c>
      <c r="I283" s="21">
        <f>Sheet1!$B$55</f>
        <v>0</v>
      </c>
      <c r="J283" s="21">
        <f>Sheet1!$I$55</f>
        <v>0</v>
      </c>
      <c r="K283" s="21">
        <f>Sheet1!$P$55</f>
        <v>0</v>
      </c>
      <c r="L283" s="21">
        <f>Sheet1!$W$55</f>
        <v>0</v>
      </c>
      <c r="M283" s="21">
        <f>Sheet1!$AD$55</f>
        <v>0</v>
      </c>
    </row>
    <row r="284" spans="1:13" ht="36" customHeight="1">
      <c r="A284" s="20">
        <v>2</v>
      </c>
      <c r="B284" s="21">
        <f>Sheet1!$C$54</f>
        <v>31</v>
      </c>
      <c r="C284" s="21">
        <f>Sheet1!$J$54</f>
        <v>0</v>
      </c>
      <c r="D284" s="21">
        <f>Sheet1!$Q$54</f>
        <v>0</v>
      </c>
      <c r="E284" s="21">
        <f>Sheet1!$X$54</f>
        <v>25</v>
      </c>
      <c r="F284" s="21">
        <f>Sheet1!$AE$54</f>
        <v>0</v>
      </c>
      <c r="H284" s="20">
        <v>2</v>
      </c>
      <c r="I284" s="21">
        <f>Sheet1!$C$55</f>
        <v>0</v>
      </c>
      <c r="J284" s="21">
        <f>Sheet1!$J$55</f>
        <v>0</v>
      </c>
      <c r="K284" s="21">
        <f>Sheet1!$Q$55</f>
        <v>0</v>
      </c>
      <c r="L284" s="21">
        <f>Sheet1!$X$55</f>
        <v>0</v>
      </c>
      <c r="M284" s="21">
        <f>Sheet1!$AE$55</f>
        <v>0</v>
      </c>
    </row>
    <row r="285" spans="1:13" ht="36" customHeight="1">
      <c r="A285" s="20">
        <v>3</v>
      </c>
      <c r="B285" s="21">
        <f>Sheet1!$D$54</f>
        <v>26</v>
      </c>
      <c r="C285" s="21">
        <f>Sheet1!$K$54</f>
        <v>0</v>
      </c>
      <c r="D285" s="21">
        <f>Sheet1!$R$54</f>
        <v>0</v>
      </c>
      <c r="E285" s="21">
        <f>Sheet1!$Y$54</f>
        <v>0</v>
      </c>
      <c r="F285" s="21">
        <f>Sheet1!$AF$54</f>
        <v>0</v>
      </c>
      <c r="H285" s="20">
        <v>3</v>
      </c>
      <c r="I285" s="21">
        <f>Sheet1!$D$55</f>
        <v>0</v>
      </c>
      <c r="J285" s="21">
        <f>Sheet1!$K$55</f>
        <v>0</v>
      </c>
      <c r="K285" s="21">
        <f>Sheet1!$R$55</f>
        <v>0</v>
      </c>
      <c r="L285" s="21">
        <f>Sheet1!$Y$55</f>
        <v>0</v>
      </c>
      <c r="M285" s="21">
        <f>Sheet1!$AF$55</f>
        <v>0</v>
      </c>
    </row>
    <row r="286" spans="1:13" ht="36" customHeight="1">
      <c r="A286" s="20">
        <v>4</v>
      </c>
      <c r="B286" s="21">
        <f>Sheet1!$E$54</f>
        <v>0</v>
      </c>
      <c r="C286" s="21">
        <f>Sheet1!$L$54</f>
        <v>0</v>
      </c>
      <c r="D286" s="21">
        <f>Sheet1!$S$54</f>
        <v>0</v>
      </c>
      <c r="E286" s="21">
        <f>Sheet1!$Z$54</f>
        <v>0</v>
      </c>
      <c r="F286" s="21">
        <f>Sheet1!$AG$54</f>
        <v>26</v>
      </c>
      <c r="H286" s="20">
        <v>4</v>
      </c>
      <c r="I286" s="21">
        <f>Sheet1!$E$55</f>
        <v>0</v>
      </c>
      <c r="J286" s="21">
        <f>Sheet1!$L$55</f>
        <v>0</v>
      </c>
      <c r="K286" s="21">
        <f>Sheet1!$S$55</f>
        <v>0</v>
      </c>
      <c r="L286" s="21">
        <f>Sheet1!$Z$55</f>
        <v>0</v>
      </c>
      <c r="M286" s="21">
        <f>Sheet1!$AG$55</f>
        <v>0</v>
      </c>
    </row>
    <row r="287" spans="1:13" ht="36" customHeight="1">
      <c r="A287" s="20">
        <v>5</v>
      </c>
      <c r="B287" s="21">
        <f>Sheet1!$F$54</f>
        <v>0</v>
      </c>
      <c r="C287" s="21">
        <f>Sheet1!$M$54</f>
        <v>25</v>
      </c>
      <c r="D287" s="21">
        <f>Sheet1!$T$54</f>
        <v>0</v>
      </c>
      <c r="E287" s="21">
        <f>Sheet1!$AA$54</f>
        <v>0</v>
      </c>
      <c r="F287" s="21" t="str">
        <f>Sheet1!$AH$54</f>
        <v>教</v>
      </c>
      <c r="H287" s="20">
        <v>5</v>
      </c>
      <c r="I287" s="21">
        <f>Sheet1!$F$55</f>
        <v>23</v>
      </c>
      <c r="J287" s="21">
        <f>Sheet1!$M$55</f>
        <v>21</v>
      </c>
      <c r="K287" s="21">
        <f>Sheet1!$T$55</f>
        <v>23</v>
      </c>
      <c r="L287" s="21">
        <f>Sheet1!$AA$55</f>
        <v>0</v>
      </c>
      <c r="M287" s="21" t="str">
        <f>Sheet1!$AH$55</f>
        <v>教</v>
      </c>
    </row>
    <row r="288" spans="1:13" ht="36" customHeight="1">
      <c r="A288" s="20">
        <v>6</v>
      </c>
      <c r="B288" s="21">
        <f>Sheet1!$G$54</f>
        <v>24</v>
      </c>
      <c r="C288" s="21">
        <f>Sheet1!$N$54</f>
        <v>0</v>
      </c>
      <c r="D288" s="21">
        <f>Sheet1!$U$54</f>
        <v>31</v>
      </c>
      <c r="E288" s="21">
        <f>Sheet1!$AB$54</f>
        <v>24</v>
      </c>
      <c r="F288" s="21" t="str">
        <f>Sheet1!$AI$54</f>
        <v>研</v>
      </c>
      <c r="H288" s="20">
        <v>6</v>
      </c>
      <c r="I288" s="21">
        <f>Sheet1!$G$55</f>
        <v>0</v>
      </c>
      <c r="J288" s="21">
        <f>Sheet1!$N$55</f>
        <v>22</v>
      </c>
      <c r="K288" s="21">
        <f>Sheet1!$U$55</f>
        <v>0</v>
      </c>
      <c r="L288" s="21">
        <f>Sheet1!$AB$55</f>
        <v>0</v>
      </c>
      <c r="M288" s="21" t="str">
        <f>Sheet1!$AI$55</f>
        <v>研</v>
      </c>
    </row>
    <row r="289" spans="1:13" ht="36" customHeight="1">
      <c r="A289" s="20">
        <v>7</v>
      </c>
      <c r="B289" s="21">
        <f>Sheet1!$H$54</f>
        <v>0</v>
      </c>
      <c r="C289" s="21">
        <f>Sheet1!$O$54</f>
        <v>32</v>
      </c>
      <c r="D289" s="21">
        <f>Sheet1!$V$54</f>
        <v>0</v>
      </c>
      <c r="E289" s="21">
        <f>Sheet1!$AC$54</f>
        <v>32</v>
      </c>
      <c r="F289" s="21">
        <f>Sheet1!$AJ$54</f>
        <v>0</v>
      </c>
      <c r="H289" s="20">
        <v>7</v>
      </c>
      <c r="I289" s="21">
        <f>Sheet1!$H$55</f>
        <v>0</v>
      </c>
      <c r="J289" s="21">
        <f>Sheet1!$O$55</f>
        <v>0</v>
      </c>
      <c r="K289" s="21">
        <f>Sheet1!$V$55</f>
        <v>22</v>
      </c>
      <c r="L289" s="21">
        <f>Sheet1!$AC$55</f>
        <v>0</v>
      </c>
      <c r="M289" s="21">
        <f>Sheet1!$AJ$55</f>
        <v>21</v>
      </c>
    </row>
    <row r="291" spans="1:13" ht="36" customHeight="1">
      <c r="A291" s="14" t="s">
        <v>68</v>
      </c>
      <c r="B291" s="15"/>
      <c r="C291" s="15"/>
      <c r="D291" s="15"/>
      <c r="E291" s="15"/>
      <c r="F291" s="15"/>
      <c r="H291" s="14" t="s">
        <v>68</v>
      </c>
      <c r="I291" s="15"/>
      <c r="J291" s="15"/>
      <c r="K291" s="15"/>
      <c r="L291" s="15"/>
      <c r="M291" s="15"/>
    </row>
    <row r="292" spans="1:13" ht="36" customHeight="1">
      <c r="A292" s="16" t="str">
        <f>Sheet1!A56</f>
        <v>富伟丽</v>
      </c>
      <c r="B292" s="16"/>
      <c r="C292" s="16"/>
      <c r="D292" s="16"/>
      <c r="E292" s="16"/>
      <c r="F292" s="16"/>
      <c r="H292" s="16" t="str">
        <f>Sheet1!A57</f>
        <v>俞雪深</v>
      </c>
      <c r="I292" s="16"/>
      <c r="J292" s="16"/>
      <c r="K292" s="16"/>
      <c r="L292" s="16"/>
      <c r="M292" s="16"/>
    </row>
    <row r="293" spans="1:13" ht="36" customHeight="1">
      <c r="A293" s="17" t="s">
        <v>70</v>
      </c>
      <c r="B293" s="18" t="s">
        <v>1</v>
      </c>
      <c r="C293" s="18" t="s">
        <v>2</v>
      </c>
      <c r="D293" s="18" t="s">
        <v>3</v>
      </c>
      <c r="E293" s="18" t="s">
        <v>4</v>
      </c>
      <c r="F293" s="19" t="s">
        <v>5</v>
      </c>
      <c r="H293" s="17" t="s">
        <v>70</v>
      </c>
      <c r="I293" s="18" t="s">
        <v>1</v>
      </c>
      <c r="J293" s="18" t="s">
        <v>2</v>
      </c>
      <c r="K293" s="18" t="s">
        <v>3</v>
      </c>
      <c r="L293" s="18" t="s">
        <v>4</v>
      </c>
      <c r="M293" s="19" t="s">
        <v>5</v>
      </c>
    </row>
    <row r="294" spans="1:13" ht="36" customHeight="1">
      <c r="A294" s="20">
        <v>1</v>
      </c>
      <c r="B294" s="21">
        <f>Sheet1!$B$56</f>
        <v>0</v>
      </c>
      <c r="C294" s="21">
        <f>Sheet1!$I$56</f>
        <v>0</v>
      </c>
      <c r="D294" s="21">
        <f>Sheet1!$P$56</f>
        <v>0</v>
      </c>
      <c r="E294" s="21">
        <f>Sheet1!$W$56</f>
        <v>0</v>
      </c>
      <c r="F294" s="21">
        <f>Sheet1!$AD$56</f>
        <v>0</v>
      </c>
      <c r="H294" s="20">
        <v>1</v>
      </c>
      <c r="I294" s="21">
        <f>Sheet1!$B$57</f>
        <v>0</v>
      </c>
      <c r="J294" s="21">
        <f>Sheet1!$I$57</f>
        <v>0</v>
      </c>
      <c r="K294" s="21">
        <f>Sheet1!$P$57</f>
        <v>0</v>
      </c>
      <c r="L294" s="21">
        <f>Sheet1!$W$57</f>
        <v>0</v>
      </c>
      <c r="M294" s="21">
        <f>Sheet1!$AD$57</f>
        <v>0</v>
      </c>
    </row>
    <row r="295" spans="1:13" ht="36" customHeight="1">
      <c r="A295" s="20">
        <v>2</v>
      </c>
      <c r="B295" s="21">
        <f>Sheet1!$C$56</f>
        <v>0</v>
      </c>
      <c r="C295" s="21">
        <f>Sheet1!$J$56</f>
        <v>0</v>
      </c>
      <c r="D295" s="21">
        <f>Sheet1!$Q$56</f>
        <v>0</v>
      </c>
      <c r="E295" s="21">
        <f>Sheet1!$X$56</f>
        <v>0</v>
      </c>
      <c r="F295" s="21">
        <f>Sheet1!$AE$56</f>
        <v>25</v>
      </c>
      <c r="H295" s="20">
        <v>2</v>
      </c>
      <c r="I295" s="21">
        <f>Sheet1!$C$57</f>
        <v>0</v>
      </c>
      <c r="J295" s="21">
        <f>Sheet1!$J$57</f>
        <v>0</v>
      </c>
      <c r="K295" s="21">
        <f>Sheet1!$Q$57</f>
        <v>0</v>
      </c>
      <c r="L295" s="21">
        <f>Sheet1!$X$57</f>
        <v>23</v>
      </c>
      <c r="M295" s="21">
        <f>Sheet1!$AE$57</f>
        <v>0</v>
      </c>
    </row>
    <row r="296" spans="1:13" ht="36" customHeight="1">
      <c r="A296" s="20">
        <v>3</v>
      </c>
      <c r="B296" s="21">
        <f>Sheet1!$D$56</f>
        <v>0</v>
      </c>
      <c r="C296" s="21">
        <f>Sheet1!$K$56</f>
        <v>0</v>
      </c>
      <c r="D296" s="21">
        <f>Sheet1!$R$56</f>
        <v>0</v>
      </c>
      <c r="E296" s="21">
        <f>Sheet1!$Y$56</f>
        <v>0</v>
      </c>
      <c r="F296" s="21">
        <f>Sheet1!$AF$56</f>
        <v>0</v>
      </c>
      <c r="H296" s="20">
        <v>3</v>
      </c>
      <c r="I296" s="21">
        <f>Sheet1!$D$57</f>
        <v>0</v>
      </c>
      <c r="J296" s="21">
        <f>Sheet1!$K$57</f>
        <v>0</v>
      </c>
      <c r="K296" s="21">
        <f>Sheet1!$R$57</f>
        <v>24</v>
      </c>
      <c r="L296" s="21">
        <f>Sheet1!$Y$57</f>
        <v>0</v>
      </c>
      <c r="M296" s="21">
        <f>Sheet1!$AF$57</f>
        <v>0</v>
      </c>
    </row>
    <row r="297" spans="1:13" ht="36" customHeight="1">
      <c r="A297" s="20">
        <v>4</v>
      </c>
      <c r="B297" s="21">
        <f>Sheet1!$E$56</f>
        <v>0</v>
      </c>
      <c r="C297" s="21">
        <f>Sheet1!$L$56</f>
        <v>0</v>
      </c>
      <c r="D297" s="21">
        <f>Sheet1!$S$56</f>
        <v>17</v>
      </c>
      <c r="E297" s="21">
        <f>Sheet1!$Z$56</f>
        <v>0</v>
      </c>
      <c r="F297" s="21">
        <f>Sheet1!$AG$56</f>
        <v>0</v>
      </c>
      <c r="H297" s="20">
        <v>4</v>
      </c>
      <c r="I297" s="21">
        <f>Sheet1!$E$57</f>
        <v>0</v>
      </c>
      <c r="J297" s="21">
        <f>Sheet1!$L$57</f>
        <v>23</v>
      </c>
      <c r="K297" s="21">
        <f>Sheet1!$S$57</f>
        <v>0</v>
      </c>
      <c r="L297" s="21">
        <f>Sheet1!$Z$57</f>
        <v>0</v>
      </c>
      <c r="M297" s="21">
        <f>Sheet1!$AG$57</f>
        <v>0</v>
      </c>
    </row>
    <row r="298" spans="1:13" ht="36" customHeight="1">
      <c r="A298" s="20">
        <v>5</v>
      </c>
      <c r="B298" s="21">
        <f>Sheet1!$F$56</f>
        <v>16</v>
      </c>
      <c r="C298" s="21">
        <f>Sheet1!$M$56</f>
        <v>0</v>
      </c>
      <c r="D298" s="21">
        <f>Sheet1!$T$56</f>
        <v>0</v>
      </c>
      <c r="E298" s="21">
        <f>Sheet1!$AA$56</f>
        <v>0</v>
      </c>
      <c r="F298" s="21" t="str">
        <f>Sheet1!$AH$56</f>
        <v>教</v>
      </c>
      <c r="H298" s="20">
        <v>5</v>
      </c>
      <c r="I298" s="21">
        <f>Sheet1!$F$57</f>
        <v>0</v>
      </c>
      <c r="J298" s="21">
        <f>Sheet1!$M$57</f>
        <v>0</v>
      </c>
      <c r="K298" s="21" t="str">
        <f>Sheet1!$T$57</f>
        <v>教</v>
      </c>
      <c r="L298" s="21">
        <f>Sheet1!$AA$57</f>
        <v>0</v>
      </c>
      <c r="M298" s="21">
        <f>Sheet1!$AH$57</f>
        <v>21</v>
      </c>
    </row>
    <row r="299" spans="1:13" ht="36" customHeight="1">
      <c r="A299" s="20">
        <v>6</v>
      </c>
      <c r="B299" s="21">
        <f>Sheet1!$G$56</f>
        <v>26</v>
      </c>
      <c r="C299" s="21">
        <f>Sheet1!$N$56</f>
        <v>24</v>
      </c>
      <c r="D299" s="21">
        <f>Sheet1!$U$56</f>
        <v>24</v>
      </c>
      <c r="E299" s="21">
        <f>Sheet1!$AB$56</f>
        <v>0</v>
      </c>
      <c r="F299" s="21" t="str">
        <f>Sheet1!$AI$56</f>
        <v>研</v>
      </c>
      <c r="H299" s="20">
        <v>6</v>
      </c>
      <c r="I299" s="21">
        <f>Sheet1!$G$57</f>
        <v>22</v>
      </c>
      <c r="J299" s="21">
        <f>Sheet1!$N$57</f>
        <v>0</v>
      </c>
      <c r="K299" s="21" t="str">
        <f>Sheet1!$U$57</f>
        <v>研</v>
      </c>
      <c r="L299" s="21">
        <f>Sheet1!$AB$57</f>
        <v>22</v>
      </c>
      <c r="M299" s="21">
        <f>Sheet1!$AI$57</f>
        <v>0</v>
      </c>
    </row>
    <row r="300" spans="1:13" ht="36" customHeight="1">
      <c r="A300" s="20">
        <v>7</v>
      </c>
      <c r="B300" s="21">
        <f>Sheet1!$H$56</f>
        <v>0</v>
      </c>
      <c r="C300" s="21">
        <f>Sheet1!$O$56</f>
        <v>25</v>
      </c>
      <c r="D300" s="21">
        <f>Sheet1!$V$56</f>
        <v>26</v>
      </c>
      <c r="E300" s="21">
        <f>Sheet1!$AC$56</f>
        <v>17</v>
      </c>
      <c r="F300" s="21">
        <f>Sheet1!$AJ$56</f>
        <v>16</v>
      </c>
      <c r="H300" s="20">
        <v>7</v>
      </c>
      <c r="I300" s="21">
        <f>Sheet1!$H$57</f>
        <v>0</v>
      </c>
      <c r="J300" s="21">
        <f>Sheet1!$O$57</f>
        <v>21</v>
      </c>
      <c r="K300" s="21">
        <f>Sheet1!$V$57</f>
        <v>0</v>
      </c>
      <c r="L300" s="21">
        <f>Sheet1!$AC$57</f>
        <v>0</v>
      </c>
      <c r="M300" s="21">
        <f>Sheet1!$AJ$57</f>
        <v>24</v>
      </c>
    </row>
    <row r="302" spans="1:13" ht="36" customHeight="1">
      <c r="A302" s="14" t="s">
        <v>68</v>
      </c>
      <c r="B302" s="15"/>
      <c r="C302" s="15"/>
      <c r="D302" s="15"/>
      <c r="E302" s="15"/>
      <c r="F302" s="15"/>
      <c r="H302" s="14" t="s">
        <v>68</v>
      </c>
      <c r="I302" s="15"/>
      <c r="J302" s="15"/>
      <c r="K302" s="15"/>
      <c r="L302" s="15"/>
      <c r="M302" s="15"/>
    </row>
    <row r="303" spans="1:13" ht="36" customHeight="1">
      <c r="A303" s="16" t="str">
        <f>Sheet1!A58</f>
        <v>王星星</v>
      </c>
      <c r="B303" s="16"/>
      <c r="C303" s="16"/>
      <c r="D303" s="16"/>
      <c r="E303" s="16"/>
      <c r="F303" s="16"/>
      <c r="H303" s="16" t="str">
        <f>Sheet1!A59</f>
        <v>陈刚</v>
      </c>
      <c r="I303" s="16"/>
      <c r="J303" s="16"/>
      <c r="K303" s="16"/>
      <c r="L303" s="16"/>
      <c r="M303" s="16"/>
    </row>
    <row r="304" spans="1:13" ht="36" customHeight="1">
      <c r="A304" s="17" t="s">
        <v>70</v>
      </c>
      <c r="B304" s="18" t="s">
        <v>1</v>
      </c>
      <c r="C304" s="18" t="s">
        <v>2</v>
      </c>
      <c r="D304" s="18" t="s">
        <v>3</v>
      </c>
      <c r="E304" s="18" t="s">
        <v>4</v>
      </c>
      <c r="F304" s="19" t="s">
        <v>5</v>
      </c>
      <c r="H304" s="17" t="s">
        <v>70</v>
      </c>
      <c r="I304" s="18" t="s">
        <v>1</v>
      </c>
      <c r="J304" s="18" t="s">
        <v>2</v>
      </c>
      <c r="K304" s="18" t="s">
        <v>3</v>
      </c>
      <c r="L304" s="18" t="s">
        <v>4</v>
      </c>
      <c r="M304" s="19" t="s">
        <v>5</v>
      </c>
    </row>
    <row r="305" spans="1:13" ht="36" customHeight="1">
      <c r="A305" s="20">
        <v>1</v>
      </c>
      <c r="B305" s="21">
        <f>Sheet1!$B$58</f>
        <v>0</v>
      </c>
      <c r="C305" s="21">
        <f>Sheet1!$I$58</f>
        <v>0</v>
      </c>
      <c r="D305" s="21">
        <f>Sheet1!$P$58</f>
        <v>0</v>
      </c>
      <c r="E305" s="21">
        <f>Sheet1!$W$58</f>
        <v>0</v>
      </c>
      <c r="F305" s="21">
        <f>Sheet1!$AD$58</f>
        <v>0</v>
      </c>
      <c r="H305" s="20">
        <v>1</v>
      </c>
      <c r="I305" s="21">
        <f>Sheet1!$B$59</f>
        <v>0</v>
      </c>
      <c r="J305" s="21">
        <f>Sheet1!$I$59</f>
        <v>0</v>
      </c>
      <c r="K305" s="21">
        <f>Sheet1!$P$59</f>
        <v>0</v>
      </c>
      <c r="L305" s="21">
        <f>Sheet1!$W$59</f>
        <v>0</v>
      </c>
      <c r="M305" s="21">
        <f>Sheet1!$AD$59</f>
        <v>0</v>
      </c>
    </row>
    <row r="306" spans="1:13" ht="36" customHeight="1">
      <c r="A306" s="20">
        <v>2</v>
      </c>
      <c r="B306" s="21">
        <f>Sheet1!$C$58</f>
        <v>0</v>
      </c>
      <c r="C306" s="21">
        <f>Sheet1!$J$58</f>
        <v>0</v>
      </c>
      <c r="D306" s="21">
        <f>Sheet1!$Q$58</f>
        <v>25</v>
      </c>
      <c r="E306" s="21">
        <f>Sheet1!$X$58</f>
        <v>0</v>
      </c>
      <c r="F306" s="21">
        <f>Sheet1!$AE$58</f>
        <v>0</v>
      </c>
      <c r="H306" s="20">
        <v>2</v>
      </c>
      <c r="I306" s="21">
        <f>Sheet1!$C$59</f>
        <v>0</v>
      </c>
      <c r="J306" s="21">
        <f>Sheet1!$J$59</f>
        <v>0</v>
      </c>
      <c r="K306" s="21">
        <f>Sheet1!$Q$59</f>
        <v>22</v>
      </c>
      <c r="L306" s="21">
        <f>Sheet1!$X$59</f>
        <v>0</v>
      </c>
      <c r="M306" s="21">
        <f>Sheet1!$AE$59</f>
        <v>0</v>
      </c>
    </row>
    <row r="307" spans="1:13" ht="36" customHeight="1">
      <c r="A307" s="20">
        <v>3</v>
      </c>
      <c r="B307" s="21">
        <f>Sheet1!$D$58</f>
        <v>0</v>
      </c>
      <c r="C307" s="21">
        <f>Sheet1!$K$58</f>
        <v>0</v>
      </c>
      <c r="D307" s="21">
        <f>Sheet1!$R$58</f>
        <v>0</v>
      </c>
      <c r="E307" s="21">
        <f>Sheet1!$Y$58</f>
        <v>0</v>
      </c>
      <c r="F307" s="21">
        <f>Sheet1!$AF$58</f>
        <v>0</v>
      </c>
      <c r="H307" s="20">
        <v>3</v>
      </c>
      <c r="I307" s="21">
        <f>Sheet1!$D$59</f>
        <v>33</v>
      </c>
      <c r="J307" s="21">
        <f>Sheet1!$K$59</f>
        <v>0</v>
      </c>
      <c r="K307" s="21">
        <f>Sheet1!$R$59</f>
        <v>0</v>
      </c>
      <c r="L307" s="21">
        <f>Sheet1!$Y$59</f>
        <v>22</v>
      </c>
      <c r="M307" s="21">
        <f>Sheet1!$AF$59</f>
        <v>0</v>
      </c>
    </row>
    <row r="308" spans="1:13" ht="36" customHeight="1">
      <c r="A308" s="20">
        <v>4</v>
      </c>
      <c r="B308" s="21">
        <f>Sheet1!$E$58</f>
        <v>25</v>
      </c>
      <c r="C308" s="21">
        <f>Sheet1!$L$58</f>
        <v>0</v>
      </c>
      <c r="D308" s="21">
        <f>Sheet1!$S$58</f>
        <v>0</v>
      </c>
      <c r="E308" s="21">
        <f>Sheet1!$Z$58</f>
        <v>17</v>
      </c>
      <c r="F308" s="21">
        <f>Sheet1!$AG$58</f>
        <v>0</v>
      </c>
      <c r="H308" s="20">
        <v>4</v>
      </c>
      <c r="I308" s="21">
        <f>Sheet1!$E$59</f>
        <v>0</v>
      </c>
      <c r="J308" s="21">
        <f>Sheet1!$L$59</f>
        <v>22</v>
      </c>
      <c r="K308" s="21">
        <f>Sheet1!$S$59</f>
        <v>0</v>
      </c>
      <c r="L308" s="21">
        <f>Sheet1!$Z$59</f>
        <v>0</v>
      </c>
      <c r="M308" s="21">
        <f>Sheet1!$AG$59</f>
        <v>0</v>
      </c>
    </row>
    <row r="309" spans="1:13" ht="36" customHeight="1">
      <c r="A309" s="20">
        <v>5</v>
      </c>
      <c r="B309" s="21">
        <f>Sheet1!$F$58</f>
        <v>17</v>
      </c>
      <c r="C309" s="21">
        <f>Sheet1!$M$58</f>
        <v>15</v>
      </c>
      <c r="D309" s="21" t="str">
        <f>Sheet1!$T$58</f>
        <v>教</v>
      </c>
      <c r="E309" s="21">
        <f>Sheet1!$AA$58</f>
        <v>15</v>
      </c>
      <c r="F309" s="21">
        <f>Sheet1!$AH$58</f>
        <v>16</v>
      </c>
      <c r="H309" s="20">
        <v>5</v>
      </c>
      <c r="I309" s="21">
        <f>Sheet1!$F$59</f>
        <v>0</v>
      </c>
      <c r="J309" s="21">
        <f>Sheet1!$M$59</f>
        <v>0</v>
      </c>
      <c r="K309" s="21">
        <f>Sheet1!$T$59</f>
        <v>0</v>
      </c>
      <c r="L309" s="21">
        <f>Sheet1!$AA$59</f>
        <v>33</v>
      </c>
      <c r="M309" s="21">
        <f>Sheet1!$AH$59</f>
        <v>23</v>
      </c>
    </row>
    <row r="310" spans="1:13" ht="36" customHeight="1">
      <c r="A310" s="20">
        <v>6</v>
      </c>
      <c r="B310" s="21">
        <f>Sheet1!$G$58</f>
        <v>0</v>
      </c>
      <c r="C310" s="21">
        <f>Sheet1!$N$58</f>
        <v>26</v>
      </c>
      <c r="D310" s="21" t="str">
        <f>Sheet1!$U$58</f>
        <v>研</v>
      </c>
      <c r="E310" s="21">
        <f>Sheet1!$AB$58</f>
        <v>26</v>
      </c>
      <c r="F310" s="21">
        <f>Sheet1!$AI$58</f>
        <v>15</v>
      </c>
      <c r="H310" s="20">
        <v>6</v>
      </c>
      <c r="I310" s="21">
        <f>Sheet1!$G$59</f>
        <v>34</v>
      </c>
      <c r="J310" s="21">
        <f>Sheet1!$N$59</f>
        <v>23</v>
      </c>
      <c r="K310" s="21">
        <f>Sheet1!$U$59</f>
        <v>34</v>
      </c>
      <c r="L310" s="21">
        <f>Sheet1!$AB$59</f>
        <v>0</v>
      </c>
      <c r="M310" s="21">
        <f>Sheet1!$AI$59</f>
        <v>34</v>
      </c>
    </row>
    <row r="311" spans="1:13" ht="36" customHeight="1">
      <c r="A311" s="20">
        <v>7</v>
      </c>
      <c r="B311" s="21">
        <f>Sheet1!$H$58</f>
        <v>0</v>
      </c>
      <c r="C311" s="21">
        <f>Sheet1!$O$58</f>
        <v>16</v>
      </c>
      <c r="D311" s="21">
        <f>Sheet1!$V$58</f>
        <v>17</v>
      </c>
      <c r="E311" s="21">
        <f>Sheet1!$AC$58</f>
        <v>16</v>
      </c>
      <c r="F311" s="21">
        <f>Sheet1!$AJ$58</f>
        <v>0</v>
      </c>
      <c r="H311" s="20">
        <v>7</v>
      </c>
      <c r="I311" s="21" t="str">
        <f>Sheet1!$H$59</f>
        <v>教</v>
      </c>
      <c r="J311" s="21">
        <f>Sheet1!$O$59</f>
        <v>33</v>
      </c>
      <c r="K311" s="21">
        <f>Sheet1!$V$59</f>
        <v>0</v>
      </c>
      <c r="L311" s="21">
        <f>Sheet1!$AC$59</f>
        <v>23</v>
      </c>
      <c r="M311" s="21">
        <f>Sheet1!$AJ$59</f>
        <v>0</v>
      </c>
    </row>
    <row r="313" spans="1:13" ht="36" customHeight="1">
      <c r="A313" s="14" t="s">
        <v>68</v>
      </c>
      <c r="B313" s="15"/>
      <c r="C313" s="15"/>
      <c r="D313" s="15"/>
      <c r="E313" s="15"/>
      <c r="F313" s="15"/>
      <c r="H313" s="14" t="s">
        <v>68</v>
      </c>
      <c r="I313" s="15"/>
      <c r="J313" s="15"/>
      <c r="K313" s="15"/>
      <c r="L313" s="15"/>
      <c r="M313" s="15"/>
    </row>
    <row r="314" spans="1:13" ht="36" customHeight="1">
      <c r="A314" s="16" t="str">
        <f>Sheet1!A60</f>
        <v>顾玉宇</v>
      </c>
      <c r="B314" s="16"/>
      <c r="C314" s="16"/>
      <c r="D314" s="16"/>
      <c r="E314" s="16"/>
      <c r="F314" s="16"/>
      <c r="H314" s="16" t="str">
        <f>Sheet1!A61</f>
        <v>侯学明</v>
      </c>
      <c r="I314" s="16"/>
      <c r="J314" s="16"/>
      <c r="K314" s="16"/>
      <c r="L314" s="16"/>
      <c r="M314" s="16"/>
    </row>
    <row r="315" spans="1:13" ht="36" customHeight="1">
      <c r="A315" s="17" t="s">
        <v>70</v>
      </c>
      <c r="B315" s="18" t="s">
        <v>1</v>
      </c>
      <c r="C315" s="18" t="s">
        <v>2</v>
      </c>
      <c r="D315" s="18" t="s">
        <v>3</v>
      </c>
      <c r="E315" s="18" t="s">
        <v>4</v>
      </c>
      <c r="F315" s="19" t="s">
        <v>5</v>
      </c>
      <c r="H315" s="17" t="s">
        <v>70</v>
      </c>
      <c r="I315" s="18" t="s">
        <v>1</v>
      </c>
      <c r="J315" s="18" t="s">
        <v>2</v>
      </c>
      <c r="K315" s="18" t="s">
        <v>3</v>
      </c>
      <c r="L315" s="18" t="s">
        <v>4</v>
      </c>
      <c r="M315" s="19" t="s">
        <v>5</v>
      </c>
    </row>
    <row r="316" spans="1:13" ht="36" customHeight="1">
      <c r="A316" s="20">
        <v>1</v>
      </c>
      <c r="B316" s="21">
        <f>Sheet1!$B$60</f>
        <v>0</v>
      </c>
      <c r="C316" s="21">
        <f>Sheet1!$I$60</f>
        <v>0</v>
      </c>
      <c r="D316" s="21">
        <f>Sheet1!$P$60</f>
        <v>0</v>
      </c>
      <c r="E316" s="21">
        <f>Sheet1!$W$60</f>
        <v>0</v>
      </c>
      <c r="F316" s="21">
        <f>Sheet1!$AD$60</f>
        <v>0</v>
      </c>
      <c r="H316" s="20">
        <v>1</v>
      </c>
      <c r="I316" s="21">
        <f>Sheet1!$B$61</f>
        <v>0</v>
      </c>
      <c r="J316" s="21">
        <f>Sheet1!$I$61</f>
        <v>0</v>
      </c>
      <c r="K316" s="21">
        <f>Sheet1!$P$61</f>
        <v>0</v>
      </c>
      <c r="L316" s="21">
        <f>Sheet1!$W$61</f>
        <v>0</v>
      </c>
      <c r="M316" s="21">
        <f>Sheet1!$AD$61</f>
        <v>0</v>
      </c>
    </row>
    <row r="317" spans="1:13" ht="36" customHeight="1">
      <c r="A317" s="20">
        <v>2</v>
      </c>
      <c r="B317" s="21">
        <f>Sheet1!$C$60</f>
        <v>0</v>
      </c>
      <c r="C317" s="21">
        <f>Sheet1!$J$60</f>
        <v>0</v>
      </c>
      <c r="D317" s="21">
        <f>Sheet1!$Q$60</f>
        <v>0</v>
      </c>
      <c r="E317" s="21">
        <f>Sheet1!$X$60</f>
        <v>0</v>
      </c>
      <c r="F317" s="21">
        <f>Sheet1!$AE$60</f>
        <v>0</v>
      </c>
      <c r="H317" s="20">
        <v>2</v>
      </c>
      <c r="I317" s="21">
        <f>Sheet1!$C$61</f>
        <v>0</v>
      </c>
      <c r="J317" s="21">
        <f>Sheet1!$J$61</f>
        <v>0</v>
      </c>
      <c r="K317" s="21">
        <f>Sheet1!$Q$61</f>
        <v>0</v>
      </c>
      <c r="L317" s="21">
        <f>Sheet1!$X$61</f>
        <v>0</v>
      </c>
      <c r="M317" s="21">
        <f>Sheet1!$AE$61</f>
        <v>24</v>
      </c>
    </row>
    <row r="318" spans="1:13" ht="36" customHeight="1">
      <c r="A318" s="20">
        <v>3</v>
      </c>
      <c r="B318" s="21">
        <f>Sheet1!$D$60</f>
        <v>0</v>
      </c>
      <c r="C318" s="21">
        <f>Sheet1!$K$60</f>
        <v>0</v>
      </c>
      <c r="D318" s="21">
        <f>Sheet1!$R$60</f>
        <v>0</v>
      </c>
      <c r="E318" s="21">
        <f>Sheet1!$Y$60</f>
        <v>0</v>
      </c>
      <c r="F318" s="21">
        <f>Sheet1!$AF$60</f>
        <v>0</v>
      </c>
      <c r="H318" s="20">
        <v>3</v>
      </c>
      <c r="I318" s="21">
        <f>Sheet1!$D$61</f>
        <v>0</v>
      </c>
      <c r="J318" s="21">
        <f>Sheet1!$K$61</f>
        <v>0</v>
      </c>
      <c r="K318" s="21">
        <f>Sheet1!$R$61</f>
        <v>0</v>
      </c>
      <c r="L318" s="21">
        <f>Sheet1!$Y$61</f>
        <v>0</v>
      </c>
      <c r="M318" s="21">
        <f>Sheet1!$AF$61</f>
        <v>0</v>
      </c>
    </row>
    <row r="319" spans="1:13" ht="36" customHeight="1">
      <c r="A319" s="20">
        <v>4</v>
      </c>
      <c r="B319" s="21">
        <f>Sheet1!$E$60</f>
        <v>0</v>
      </c>
      <c r="C319" s="21">
        <f>Sheet1!$L$60</f>
        <v>0</v>
      </c>
      <c r="D319" s="21">
        <f>Sheet1!$S$60</f>
        <v>32</v>
      </c>
      <c r="E319" s="21">
        <f>Sheet1!$Z$60</f>
        <v>0</v>
      </c>
      <c r="F319" s="21">
        <f>Sheet1!$AG$60</f>
        <v>21</v>
      </c>
      <c r="H319" s="20">
        <v>4</v>
      </c>
      <c r="I319" s="21">
        <f>Sheet1!$E$61</f>
        <v>36</v>
      </c>
      <c r="J319" s="21">
        <f>Sheet1!$L$61</f>
        <v>0</v>
      </c>
      <c r="K319" s="21">
        <f>Sheet1!$S$61</f>
        <v>25</v>
      </c>
      <c r="L319" s="21">
        <f>Sheet1!$Z$61</f>
        <v>0</v>
      </c>
      <c r="M319" s="21">
        <f>Sheet1!$AG$61</f>
        <v>0</v>
      </c>
    </row>
    <row r="320" spans="1:13" ht="36" customHeight="1">
      <c r="A320" s="20">
        <v>5</v>
      </c>
      <c r="B320" s="21">
        <f>Sheet1!$F$60</f>
        <v>21</v>
      </c>
      <c r="C320" s="21">
        <f>Sheet1!$M$60</f>
        <v>26</v>
      </c>
      <c r="D320" s="21">
        <f>Sheet1!$T$60</f>
        <v>0</v>
      </c>
      <c r="E320" s="21">
        <f>Sheet1!$AA$60</f>
        <v>0</v>
      </c>
      <c r="F320" s="21">
        <f>Sheet1!$AH$60</f>
        <v>0</v>
      </c>
      <c r="H320" s="20">
        <v>5</v>
      </c>
      <c r="I320" s="21">
        <f>Sheet1!$F$61</f>
        <v>35</v>
      </c>
      <c r="J320" s="21">
        <f>Sheet1!$M$61</f>
        <v>24</v>
      </c>
      <c r="K320" s="21">
        <f>Sheet1!$T$61</f>
        <v>35</v>
      </c>
      <c r="L320" s="21">
        <f>Sheet1!$AA$61</f>
        <v>24</v>
      </c>
      <c r="M320" s="21">
        <f>Sheet1!$AH$61</f>
        <v>35</v>
      </c>
    </row>
    <row r="321" spans="1:13" ht="36" customHeight="1">
      <c r="A321" s="20">
        <v>6</v>
      </c>
      <c r="B321" s="21">
        <f>Sheet1!$G$60</f>
        <v>31</v>
      </c>
      <c r="C321" s="21">
        <f>Sheet1!$N$60</f>
        <v>32</v>
      </c>
      <c r="D321" s="21">
        <f>Sheet1!$U$60</f>
        <v>26</v>
      </c>
      <c r="E321" s="21">
        <f>Sheet1!$AB$60</f>
        <v>21</v>
      </c>
      <c r="F321" s="21">
        <f>Sheet1!$AI$60</f>
        <v>32</v>
      </c>
      <c r="H321" s="20">
        <v>6</v>
      </c>
      <c r="I321" s="21">
        <f>Sheet1!$G$61</f>
        <v>0</v>
      </c>
      <c r="J321" s="21">
        <f>Sheet1!$N$61</f>
        <v>25</v>
      </c>
      <c r="K321" s="21">
        <f>Sheet1!$U$61</f>
        <v>0</v>
      </c>
      <c r="L321" s="21">
        <f>Sheet1!$AB$61</f>
        <v>0</v>
      </c>
      <c r="M321" s="21">
        <f>Sheet1!$AI$61</f>
        <v>0</v>
      </c>
    </row>
    <row r="322" spans="1:13" ht="36" customHeight="1">
      <c r="A322" s="20">
        <v>7</v>
      </c>
      <c r="B322" s="21" t="str">
        <f>Sheet1!$H$60</f>
        <v>教</v>
      </c>
      <c r="C322" s="21">
        <f>Sheet1!$O$60</f>
        <v>0</v>
      </c>
      <c r="D322" s="21">
        <f>Sheet1!$V$60</f>
        <v>31</v>
      </c>
      <c r="E322" s="21">
        <f>Sheet1!$AC$60</f>
        <v>26</v>
      </c>
      <c r="F322" s="21">
        <f>Sheet1!$AJ$60</f>
        <v>31</v>
      </c>
      <c r="H322" s="20">
        <v>7</v>
      </c>
      <c r="I322" s="21" t="str">
        <f>Sheet1!$H$61</f>
        <v>教</v>
      </c>
      <c r="J322" s="21">
        <f>Sheet1!$O$61</f>
        <v>0</v>
      </c>
      <c r="K322" s="21">
        <f>Sheet1!$V$61</f>
        <v>36</v>
      </c>
      <c r="L322" s="21">
        <f>Sheet1!$AC$61</f>
        <v>25</v>
      </c>
      <c r="M322" s="21">
        <f>Sheet1!$AJ$61</f>
        <v>36</v>
      </c>
    </row>
    <row r="324" spans="1:13" ht="36" customHeight="1">
      <c r="A324" s="14" t="s">
        <v>68</v>
      </c>
      <c r="B324" s="15"/>
      <c r="C324" s="15"/>
      <c r="D324" s="15"/>
      <c r="E324" s="15"/>
      <c r="F324" s="15"/>
      <c r="H324" s="14" t="s">
        <v>68</v>
      </c>
      <c r="I324" s="15"/>
      <c r="J324" s="15"/>
      <c r="K324" s="15"/>
      <c r="L324" s="15"/>
      <c r="M324" s="15"/>
    </row>
    <row r="325" spans="1:13" ht="36" customHeight="1">
      <c r="A325" s="16" t="str">
        <f>Sheet1!A62</f>
        <v>夏惠根</v>
      </c>
      <c r="B325" s="16"/>
      <c r="C325" s="16"/>
      <c r="D325" s="16"/>
      <c r="E325" s="16"/>
      <c r="F325" s="16"/>
      <c r="H325" s="16" t="str">
        <f>Sheet1!A63</f>
        <v>陆亚珍</v>
      </c>
      <c r="I325" s="16"/>
      <c r="J325" s="16"/>
      <c r="K325" s="16"/>
      <c r="L325" s="16"/>
      <c r="M325" s="16"/>
    </row>
    <row r="326" spans="1:13" ht="36" customHeight="1">
      <c r="A326" s="17" t="s">
        <v>70</v>
      </c>
      <c r="B326" s="18" t="s">
        <v>1</v>
      </c>
      <c r="C326" s="18" t="s">
        <v>2</v>
      </c>
      <c r="D326" s="18" t="s">
        <v>3</v>
      </c>
      <c r="E326" s="18" t="s">
        <v>4</v>
      </c>
      <c r="F326" s="19" t="s">
        <v>5</v>
      </c>
      <c r="H326" s="17" t="s">
        <v>70</v>
      </c>
      <c r="I326" s="18" t="s">
        <v>1</v>
      </c>
      <c r="J326" s="18" t="s">
        <v>2</v>
      </c>
      <c r="K326" s="18" t="s">
        <v>3</v>
      </c>
      <c r="L326" s="18" t="s">
        <v>4</v>
      </c>
      <c r="M326" s="19" t="s">
        <v>5</v>
      </c>
    </row>
    <row r="327" spans="1:13" ht="36" customHeight="1">
      <c r="A327" s="20">
        <v>1</v>
      </c>
      <c r="B327" s="21">
        <f>Sheet1!$B$62</f>
        <v>0</v>
      </c>
      <c r="C327" s="21">
        <f>Sheet1!$I$62</f>
        <v>0</v>
      </c>
      <c r="D327" s="21">
        <f>Sheet1!$P$62</f>
        <v>0</v>
      </c>
      <c r="E327" s="21">
        <f>Sheet1!$W$62</f>
        <v>0</v>
      </c>
      <c r="F327" s="21">
        <f>Sheet1!$AD$62</f>
        <v>0</v>
      </c>
      <c r="H327" s="20">
        <v>1</v>
      </c>
      <c r="I327" s="21">
        <f>Sheet1!$B$63</f>
        <v>0</v>
      </c>
      <c r="J327" s="21">
        <f>Sheet1!$I$63</f>
        <v>0</v>
      </c>
      <c r="K327" s="21">
        <f>Sheet1!$P$63</f>
        <v>0</v>
      </c>
      <c r="L327" s="21">
        <f>Sheet1!$W$63</f>
        <v>0</v>
      </c>
      <c r="M327" s="21">
        <f>Sheet1!$AD$63</f>
        <v>0</v>
      </c>
    </row>
    <row r="328" spans="1:13" ht="36" customHeight="1">
      <c r="A328" s="20">
        <v>2</v>
      </c>
      <c r="B328" s="21">
        <f>Sheet1!$C$62</f>
        <v>0</v>
      </c>
      <c r="C328" s="21">
        <f>Sheet1!$J$62</f>
        <v>0</v>
      </c>
      <c r="D328" s="21">
        <f>Sheet1!$Q$62</f>
        <v>0</v>
      </c>
      <c r="E328" s="21">
        <f>Sheet1!$X$62</f>
        <v>0</v>
      </c>
      <c r="F328" s="21">
        <f>Sheet1!$AE$62</f>
        <v>0</v>
      </c>
      <c r="H328" s="20">
        <v>2</v>
      </c>
      <c r="I328" s="21">
        <f>Sheet1!$C$63</f>
        <v>0</v>
      </c>
      <c r="J328" s="21">
        <f>Sheet1!$J$63</f>
        <v>0</v>
      </c>
      <c r="K328" s="21">
        <f>Sheet1!$Q$63</f>
        <v>0</v>
      </c>
      <c r="L328" s="21">
        <f>Sheet1!$X$63</f>
        <v>36</v>
      </c>
      <c r="M328" s="21">
        <f>Sheet1!$AE$63</f>
        <v>0</v>
      </c>
    </row>
    <row r="329" spans="1:13" ht="36" customHeight="1">
      <c r="A329" s="20">
        <v>3</v>
      </c>
      <c r="B329" s="21">
        <f>Sheet1!$D$62</f>
        <v>0</v>
      </c>
      <c r="C329" s="21">
        <f>Sheet1!$K$62</f>
        <v>0</v>
      </c>
      <c r="D329" s="21">
        <f>Sheet1!$R$62</f>
        <v>16</v>
      </c>
      <c r="E329" s="21">
        <f>Sheet1!$Y$62</f>
        <v>0</v>
      </c>
      <c r="F329" s="21">
        <f>Sheet1!$AF$62</f>
        <v>0</v>
      </c>
      <c r="H329" s="20">
        <v>3</v>
      </c>
      <c r="I329" s="21">
        <f>Sheet1!$D$63</f>
        <v>0</v>
      </c>
      <c r="J329" s="21">
        <f>Sheet1!$K$63</f>
        <v>0</v>
      </c>
      <c r="K329" s="21">
        <f>Sheet1!$R$63</f>
        <v>0</v>
      </c>
      <c r="L329" s="21">
        <f>Sheet1!$Y$63</f>
        <v>0</v>
      </c>
      <c r="M329" s="21">
        <f>Sheet1!$AF$63</f>
        <v>0</v>
      </c>
    </row>
    <row r="330" spans="1:13" ht="36" customHeight="1">
      <c r="A330" s="20">
        <v>4</v>
      </c>
      <c r="B330" s="21">
        <f>Sheet1!$E$62</f>
        <v>0</v>
      </c>
      <c r="C330" s="21">
        <f>Sheet1!$L$62</f>
        <v>0</v>
      </c>
      <c r="D330" s="21">
        <f>Sheet1!$S$62</f>
        <v>0</v>
      </c>
      <c r="E330" s="21">
        <f>Sheet1!$Z$62</f>
        <v>0</v>
      </c>
      <c r="F330" s="21">
        <f>Sheet1!$AG$62</f>
        <v>0</v>
      </c>
      <c r="H330" s="20">
        <v>4</v>
      </c>
      <c r="I330" s="21">
        <f>Sheet1!$E$63</f>
        <v>0</v>
      </c>
      <c r="J330" s="21">
        <f>Sheet1!$L$63</f>
        <v>26</v>
      </c>
      <c r="K330" s="21">
        <f>Sheet1!$S$63</f>
        <v>0</v>
      </c>
      <c r="L330" s="21">
        <f>Sheet1!$Z$63</f>
        <v>0</v>
      </c>
      <c r="M330" s="21">
        <f>Sheet1!$AG$63</f>
        <v>0</v>
      </c>
    </row>
    <row r="331" spans="1:13" ht="36" customHeight="1">
      <c r="A331" s="20">
        <v>5</v>
      </c>
      <c r="B331" s="21">
        <f>Sheet1!$F$62</f>
        <v>25</v>
      </c>
      <c r="C331" s="21">
        <f>Sheet1!$M$62</f>
        <v>23</v>
      </c>
      <c r="D331" s="21">
        <f>Sheet1!$T$62</f>
        <v>21</v>
      </c>
      <c r="E331" s="21">
        <f>Sheet1!$AA$62</f>
        <v>14</v>
      </c>
      <c r="F331" s="21">
        <f>Sheet1!$AH$62</f>
        <v>26</v>
      </c>
      <c r="H331" s="20">
        <v>5</v>
      </c>
      <c r="I331" s="21">
        <f>Sheet1!$F$63</f>
        <v>34</v>
      </c>
      <c r="J331" s="21">
        <f>Sheet1!$M$63</f>
        <v>0</v>
      </c>
      <c r="K331" s="21">
        <f>Sheet1!$T$63</f>
        <v>33</v>
      </c>
      <c r="L331" s="21">
        <f>Sheet1!$AA$63</f>
        <v>32</v>
      </c>
      <c r="M331" s="21">
        <f>Sheet1!$AH$63</f>
        <v>22</v>
      </c>
    </row>
    <row r="332" spans="1:13" ht="36" customHeight="1">
      <c r="A332" s="20">
        <v>6</v>
      </c>
      <c r="B332" s="21">
        <f>Sheet1!$G$62</f>
        <v>15</v>
      </c>
      <c r="C332" s="21">
        <f>Sheet1!$N$62</f>
        <v>12</v>
      </c>
      <c r="D332" s="21">
        <f>Sheet1!$U$62</f>
        <v>13</v>
      </c>
      <c r="E332" s="21">
        <f>Sheet1!$AB$62</f>
        <v>17</v>
      </c>
      <c r="F332" s="21">
        <f>Sheet1!$AI$62</f>
        <v>0</v>
      </c>
      <c r="H332" s="20">
        <v>6</v>
      </c>
      <c r="I332" s="21">
        <f>Sheet1!$G$63</f>
        <v>0</v>
      </c>
      <c r="J332" s="21">
        <f>Sheet1!$N$63</f>
        <v>35</v>
      </c>
      <c r="K332" s="21">
        <f>Sheet1!$U$63</f>
        <v>25</v>
      </c>
      <c r="L332" s="21">
        <f>Sheet1!$AB$63</f>
        <v>0</v>
      </c>
      <c r="M332" s="21">
        <f>Sheet1!$AI$63</f>
        <v>0</v>
      </c>
    </row>
    <row r="333" spans="1:13" ht="36" customHeight="1">
      <c r="A333" s="20">
        <v>7</v>
      </c>
      <c r="B333" s="21" t="str">
        <f>Sheet1!$H$62</f>
        <v>教</v>
      </c>
      <c r="C333" s="21">
        <f>Sheet1!$O$62</f>
        <v>11</v>
      </c>
      <c r="D333" s="21">
        <f>Sheet1!$V$62</f>
        <v>24</v>
      </c>
      <c r="E333" s="21">
        <f>Sheet1!$AC$62</f>
        <v>22</v>
      </c>
      <c r="F333" s="21">
        <f>Sheet1!$AJ$62</f>
        <v>0</v>
      </c>
      <c r="H333" s="20">
        <v>7</v>
      </c>
      <c r="I333" s="21" t="str">
        <f>Sheet1!$H$63</f>
        <v>教</v>
      </c>
      <c r="J333" s="21">
        <f>Sheet1!$O$63</f>
        <v>24</v>
      </c>
      <c r="K333" s="21">
        <f>Sheet1!$V$63</f>
        <v>21</v>
      </c>
      <c r="L333" s="21">
        <f>Sheet1!$AC$63</f>
        <v>31</v>
      </c>
      <c r="M333" s="21">
        <f>Sheet1!$AJ$63</f>
        <v>23</v>
      </c>
    </row>
    <row r="335" spans="1:13" ht="36" customHeight="1">
      <c r="A335" s="14" t="s">
        <v>68</v>
      </c>
      <c r="B335" s="15"/>
      <c r="C335" s="15"/>
      <c r="D335" s="15"/>
      <c r="E335" s="15"/>
      <c r="F335" s="15"/>
      <c r="H335" s="14" t="s">
        <v>68</v>
      </c>
      <c r="I335" s="15"/>
      <c r="J335" s="15"/>
      <c r="K335" s="15"/>
      <c r="L335" s="15"/>
      <c r="M335" s="15"/>
    </row>
    <row r="336" spans="1:13" ht="36" customHeight="1">
      <c r="A336" s="16" t="str">
        <f>Sheet1!A64</f>
        <v>刘彩萍</v>
      </c>
      <c r="B336" s="16"/>
      <c r="C336" s="16"/>
      <c r="D336" s="16"/>
      <c r="E336" s="16"/>
      <c r="F336" s="16"/>
      <c r="H336" s="16" t="str">
        <f>Sheet1!A65</f>
        <v>朱惠良</v>
      </c>
      <c r="I336" s="16"/>
      <c r="J336" s="16"/>
      <c r="K336" s="16"/>
      <c r="L336" s="16"/>
      <c r="M336" s="16"/>
    </row>
    <row r="337" spans="1:13" ht="36" customHeight="1">
      <c r="A337" s="17" t="s">
        <v>70</v>
      </c>
      <c r="B337" s="18" t="s">
        <v>1</v>
      </c>
      <c r="C337" s="18" t="s">
        <v>2</v>
      </c>
      <c r="D337" s="18" t="s">
        <v>3</v>
      </c>
      <c r="E337" s="18" t="s">
        <v>4</v>
      </c>
      <c r="F337" s="19" t="s">
        <v>5</v>
      </c>
      <c r="H337" s="17" t="s">
        <v>70</v>
      </c>
      <c r="I337" s="18" t="s">
        <v>1</v>
      </c>
      <c r="J337" s="18" t="s">
        <v>2</v>
      </c>
      <c r="K337" s="18" t="s">
        <v>3</v>
      </c>
      <c r="L337" s="18" t="s">
        <v>4</v>
      </c>
      <c r="M337" s="19" t="s">
        <v>5</v>
      </c>
    </row>
    <row r="338" spans="1:13" ht="36" customHeight="1">
      <c r="A338" s="20">
        <v>1</v>
      </c>
      <c r="B338" s="21">
        <f>Sheet1!$B$64</f>
        <v>0</v>
      </c>
      <c r="C338" s="21">
        <f>Sheet1!$I$64</f>
        <v>0</v>
      </c>
      <c r="D338" s="21">
        <f>Sheet1!$P$64</f>
        <v>0</v>
      </c>
      <c r="E338" s="21">
        <f>Sheet1!$W$64</f>
        <v>0</v>
      </c>
      <c r="F338" s="21">
        <f>Sheet1!$AD$64</f>
        <v>0</v>
      </c>
      <c r="H338" s="20">
        <v>1</v>
      </c>
      <c r="I338" s="21">
        <f>Sheet1!$B$65</f>
        <v>0</v>
      </c>
      <c r="J338" s="21">
        <f>Sheet1!$I$65</f>
        <v>0</v>
      </c>
      <c r="K338" s="21">
        <f>Sheet1!$P$65</f>
        <v>0</v>
      </c>
      <c r="L338" s="21">
        <f>Sheet1!$W$65</f>
        <v>0</v>
      </c>
      <c r="M338" s="21">
        <f>Sheet1!$AD$65</f>
        <v>0</v>
      </c>
    </row>
    <row r="339" spans="1:13" ht="36" customHeight="1">
      <c r="A339" s="20">
        <v>2</v>
      </c>
      <c r="B339" s="21">
        <f>Sheet1!$C$64</f>
        <v>0</v>
      </c>
      <c r="C339" s="21">
        <f>Sheet1!$J$64</f>
        <v>36</v>
      </c>
      <c r="D339" s="21">
        <f>Sheet1!$Q$64</f>
        <v>0</v>
      </c>
      <c r="E339" s="21">
        <f>Sheet1!$X$64</f>
        <v>0</v>
      </c>
      <c r="F339" s="21">
        <f>Sheet1!$AE$64</f>
        <v>0</v>
      </c>
      <c r="H339" s="20">
        <v>2</v>
      </c>
      <c r="I339" s="21">
        <f>Sheet1!$C$65</f>
        <v>0</v>
      </c>
      <c r="J339" s="21">
        <f>Sheet1!$J$65</f>
        <v>0</v>
      </c>
      <c r="K339" s="21">
        <f>Sheet1!$Q$65</f>
        <v>0</v>
      </c>
      <c r="L339" s="21">
        <f>Sheet1!$X$65</f>
        <v>0</v>
      </c>
      <c r="M339" s="21">
        <f>Sheet1!$AE$65</f>
        <v>0</v>
      </c>
    </row>
    <row r="340" spans="1:13" ht="36" customHeight="1">
      <c r="A340" s="20">
        <v>3</v>
      </c>
      <c r="B340" s="21">
        <f>Sheet1!$D$64</f>
        <v>0</v>
      </c>
      <c r="C340" s="21">
        <f>Sheet1!$K$64</f>
        <v>0</v>
      </c>
      <c r="D340" s="21">
        <f>Sheet1!$R$64</f>
        <v>26</v>
      </c>
      <c r="E340" s="21">
        <f>Sheet1!$Y$64</f>
        <v>0</v>
      </c>
      <c r="F340" s="21">
        <f>Sheet1!$AF$64</f>
        <v>0</v>
      </c>
      <c r="H340" s="20">
        <v>3</v>
      </c>
      <c r="I340" s="21">
        <f>Sheet1!$D$65</f>
        <v>0</v>
      </c>
      <c r="J340" s="21">
        <f>Sheet1!$K$65</f>
        <v>0</v>
      </c>
      <c r="K340" s="21">
        <f>Sheet1!$R$65</f>
        <v>0</v>
      </c>
      <c r="L340" s="21">
        <f>Sheet1!$Y$65</f>
        <v>0</v>
      </c>
      <c r="M340" s="21">
        <f>Sheet1!$AF$65</f>
        <v>0</v>
      </c>
    </row>
    <row r="341" spans="1:13" ht="36" customHeight="1">
      <c r="A341" s="20">
        <v>4</v>
      </c>
      <c r="B341" s="21">
        <f>Sheet1!$E$64</f>
        <v>21</v>
      </c>
      <c r="C341" s="21">
        <f>Sheet1!$L$64</f>
        <v>0</v>
      </c>
      <c r="D341" s="21">
        <f>Sheet1!$S$64</f>
        <v>0</v>
      </c>
      <c r="E341" s="21">
        <f>Sheet1!$Z$64</f>
        <v>0</v>
      </c>
      <c r="F341" s="21">
        <f>Sheet1!$AG$64</f>
        <v>23</v>
      </c>
      <c r="H341" s="20">
        <v>4</v>
      </c>
      <c r="I341" s="21">
        <f>Sheet1!$E$65</f>
        <v>0</v>
      </c>
      <c r="J341" s="21">
        <f>Sheet1!$L$65</f>
        <v>0</v>
      </c>
      <c r="K341" s="21">
        <f>Sheet1!$S$65</f>
        <v>0</v>
      </c>
      <c r="L341" s="21">
        <f>Sheet1!$Z$65</f>
        <v>0</v>
      </c>
      <c r="M341" s="21">
        <f>Sheet1!$AG$65</f>
        <v>0</v>
      </c>
    </row>
    <row r="342" spans="1:13" ht="36" customHeight="1">
      <c r="A342" s="20">
        <v>5</v>
      </c>
      <c r="B342" s="21">
        <f>Sheet1!$F$64</f>
        <v>32</v>
      </c>
      <c r="C342" s="21">
        <f>Sheet1!$M$64</f>
        <v>22</v>
      </c>
      <c r="D342" s="21">
        <f>Sheet1!$T$64</f>
        <v>0</v>
      </c>
      <c r="E342" s="21">
        <f>Sheet1!$AA$64</f>
        <v>11</v>
      </c>
      <c r="F342" s="21">
        <f>Sheet1!$AH$64</f>
        <v>0</v>
      </c>
      <c r="H342" s="20">
        <v>5</v>
      </c>
      <c r="I342" s="21">
        <f>Sheet1!$F$65</f>
        <v>22</v>
      </c>
      <c r="J342" s="21">
        <f>Sheet1!$M$65</f>
        <v>0</v>
      </c>
      <c r="K342" s="21">
        <f>Sheet1!$T$65</f>
        <v>24</v>
      </c>
      <c r="L342" s="21">
        <f>Sheet1!$AA$65</f>
        <v>21</v>
      </c>
      <c r="M342" s="21">
        <f>Sheet1!$AH$65</f>
        <v>25</v>
      </c>
    </row>
    <row r="343" spans="1:13" ht="36" customHeight="1">
      <c r="A343" s="20">
        <v>6</v>
      </c>
      <c r="B343" s="21">
        <f>Sheet1!$G$64</f>
        <v>0</v>
      </c>
      <c r="C343" s="21">
        <f>Sheet1!$N$64</f>
        <v>0</v>
      </c>
      <c r="D343" s="21">
        <f>Sheet1!$U$64</f>
        <v>33</v>
      </c>
      <c r="E343" s="21">
        <f>Sheet1!$AB$64</f>
        <v>35</v>
      </c>
      <c r="F343" s="21">
        <f>Sheet1!$AI$64</f>
        <v>25</v>
      </c>
      <c r="H343" s="20">
        <v>6</v>
      </c>
      <c r="I343" s="21">
        <f>Sheet1!$G$65</f>
        <v>0</v>
      </c>
      <c r="J343" s="21">
        <f>Sheet1!$N$65</f>
        <v>0</v>
      </c>
      <c r="K343" s="21">
        <f>Sheet1!$U$65</f>
        <v>23</v>
      </c>
      <c r="L343" s="21">
        <f>Sheet1!$AB$65</f>
        <v>0</v>
      </c>
      <c r="M343" s="21">
        <f>Sheet1!$AI$65</f>
        <v>0</v>
      </c>
    </row>
    <row r="344" spans="1:13" ht="36" customHeight="1">
      <c r="A344" s="20">
        <v>7</v>
      </c>
      <c r="B344" s="21" t="str">
        <f>Sheet1!$H$64</f>
        <v>教</v>
      </c>
      <c r="C344" s="21">
        <f>Sheet1!$O$64</f>
        <v>31</v>
      </c>
      <c r="D344" s="21">
        <f>Sheet1!$V$64</f>
        <v>0</v>
      </c>
      <c r="E344" s="21">
        <f>Sheet1!$AC$64</f>
        <v>24</v>
      </c>
      <c r="F344" s="21">
        <f>Sheet1!$AJ$64</f>
        <v>34</v>
      </c>
      <c r="H344" s="20">
        <v>7</v>
      </c>
      <c r="I344" s="21" t="str">
        <f>Sheet1!$H$65</f>
        <v>教</v>
      </c>
      <c r="J344" s="21">
        <f>Sheet1!$O$65</f>
        <v>26</v>
      </c>
      <c r="K344" s="21">
        <f>Sheet1!$V$65</f>
        <v>0</v>
      </c>
      <c r="L344" s="21">
        <f>Sheet1!$AC$65</f>
        <v>0</v>
      </c>
      <c r="M344" s="21">
        <f>Sheet1!$AJ$65</f>
        <v>0</v>
      </c>
    </row>
    <row r="346" spans="1:13" ht="36" customHeight="1">
      <c r="A346" s="14" t="s">
        <v>68</v>
      </c>
      <c r="B346" s="15"/>
      <c r="C346" s="15"/>
      <c r="D346" s="15"/>
      <c r="E346" s="15"/>
      <c r="F346" s="15"/>
      <c r="H346" s="14" t="s">
        <v>68</v>
      </c>
      <c r="I346" s="15"/>
      <c r="J346" s="15"/>
      <c r="K346" s="15"/>
      <c r="L346" s="15"/>
      <c r="M346" s="15"/>
    </row>
    <row r="347" spans="1:13" ht="36" customHeight="1">
      <c r="A347" s="16" t="str">
        <f>Sheet1!A66</f>
        <v>刘芳</v>
      </c>
      <c r="B347" s="16"/>
      <c r="C347" s="16"/>
      <c r="D347" s="16"/>
      <c r="E347" s="16"/>
      <c r="F347" s="16"/>
      <c r="H347" s="16" t="str">
        <f>Sheet1!A67</f>
        <v>徐桑 </v>
      </c>
      <c r="I347" s="16"/>
      <c r="J347" s="16"/>
      <c r="K347" s="16"/>
      <c r="L347" s="16"/>
      <c r="M347" s="16"/>
    </row>
    <row r="348" spans="1:13" ht="36" customHeight="1">
      <c r="A348" s="17" t="s">
        <v>70</v>
      </c>
      <c r="B348" s="18" t="s">
        <v>1</v>
      </c>
      <c r="C348" s="18" t="s">
        <v>2</v>
      </c>
      <c r="D348" s="18" t="s">
        <v>3</v>
      </c>
      <c r="E348" s="18" t="s">
        <v>4</v>
      </c>
      <c r="F348" s="19" t="s">
        <v>5</v>
      </c>
      <c r="H348" s="17" t="s">
        <v>70</v>
      </c>
      <c r="I348" s="18" t="s">
        <v>1</v>
      </c>
      <c r="J348" s="18" t="s">
        <v>2</v>
      </c>
      <c r="K348" s="18" t="s">
        <v>3</v>
      </c>
      <c r="L348" s="18" t="s">
        <v>4</v>
      </c>
      <c r="M348" s="19" t="s">
        <v>5</v>
      </c>
    </row>
    <row r="349" spans="1:13" ht="36" customHeight="1">
      <c r="A349" s="20">
        <v>1</v>
      </c>
      <c r="B349" s="21">
        <f>Sheet1!$B$66</f>
        <v>0</v>
      </c>
      <c r="C349" s="21">
        <f>Sheet1!$I$66</f>
        <v>0</v>
      </c>
      <c r="D349" s="21">
        <f>Sheet1!$P$66</f>
        <v>0</v>
      </c>
      <c r="E349" s="21">
        <f>Sheet1!$W$66</f>
        <v>32</v>
      </c>
      <c r="F349" s="21">
        <f>Sheet1!$AD$66</f>
        <v>36</v>
      </c>
      <c r="H349" s="20">
        <v>1</v>
      </c>
      <c r="I349" s="21">
        <f>Sheet1!$B$67</f>
        <v>33</v>
      </c>
      <c r="J349" s="21">
        <f>Sheet1!$I$67</f>
        <v>34</v>
      </c>
      <c r="K349" s="21">
        <f>Sheet1!$P$67</f>
        <v>33</v>
      </c>
      <c r="L349" s="21">
        <f>Sheet1!$W$67</f>
        <v>34</v>
      </c>
      <c r="M349" s="21">
        <f>Sheet1!$AD$67</f>
        <v>33</v>
      </c>
    </row>
    <row r="350" spans="1:13" ht="36" customHeight="1">
      <c r="A350" s="20">
        <v>2</v>
      </c>
      <c r="B350" s="21">
        <f>Sheet1!$C$66</f>
        <v>0</v>
      </c>
      <c r="C350" s="21">
        <f>Sheet1!$J$66</f>
        <v>0</v>
      </c>
      <c r="D350" s="21">
        <f>Sheet1!$Q$66</f>
        <v>0</v>
      </c>
      <c r="E350" s="21">
        <f>Sheet1!$X$66</f>
        <v>0</v>
      </c>
      <c r="F350" s="21">
        <f>Sheet1!$AE$66</f>
        <v>0</v>
      </c>
      <c r="H350" s="20">
        <v>2</v>
      </c>
      <c r="I350" s="21">
        <f>Sheet1!$C$67</f>
        <v>0</v>
      </c>
      <c r="J350" s="21">
        <f>Sheet1!$J$67</f>
        <v>0</v>
      </c>
      <c r="K350" s="21">
        <f>Sheet1!$Q$67</f>
        <v>0</v>
      </c>
      <c r="L350" s="21">
        <f>Sheet1!$X$67</f>
        <v>0</v>
      </c>
      <c r="M350" s="21">
        <f>Sheet1!$AE$67</f>
        <v>0</v>
      </c>
    </row>
    <row r="351" spans="1:13" ht="36" customHeight="1">
      <c r="A351" s="20">
        <v>3</v>
      </c>
      <c r="B351" s="21">
        <f>Sheet1!$D$66</f>
        <v>36</v>
      </c>
      <c r="C351" s="21">
        <f>Sheet1!$K$66</f>
        <v>32</v>
      </c>
      <c r="D351" s="21">
        <f>Sheet1!$R$66</f>
        <v>36</v>
      </c>
      <c r="E351" s="21">
        <f>Sheet1!$Y$66</f>
        <v>36</v>
      </c>
      <c r="F351" s="21">
        <f>Sheet1!$AF$66</f>
        <v>32</v>
      </c>
      <c r="H351" s="20">
        <v>3</v>
      </c>
      <c r="I351" s="21">
        <f>Sheet1!$D$67</f>
        <v>34</v>
      </c>
      <c r="J351" s="21">
        <f>Sheet1!$K$67</f>
        <v>0</v>
      </c>
      <c r="K351" s="21">
        <f>Sheet1!$R$67</f>
        <v>34</v>
      </c>
      <c r="L351" s="21">
        <f>Sheet1!$Y$67</f>
        <v>0</v>
      </c>
      <c r="M351" s="21">
        <f>Sheet1!$AF$67</f>
        <v>0</v>
      </c>
    </row>
    <row r="352" spans="1:13" ht="36" customHeight="1">
      <c r="A352" s="20">
        <v>4</v>
      </c>
      <c r="B352" s="21">
        <f>Sheet1!$E$66</f>
        <v>32</v>
      </c>
      <c r="C352" s="21">
        <f>Sheet1!$L$66</f>
        <v>36</v>
      </c>
      <c r="D352" s="21">
        <f>Sheet1!$S$66</f>
        <v>0</v>
      </c>
      <c r="E352" s="21">
        <f>Sheet1!$Z$66</f>
        <v>0</v>
      </c>
      <c r="F352" s="21">
        <f>Sheet1!$AG$66</f>
        <v>0</v>
      </c>
      <c r="H352" s="20">
        <v>4</v>
      </c>
      <c r="I352" s="21">
        <f>Sheet1!$E$67</f>
        <v>0</v>
      </c>
      <c r="J352" s="21">
        <f>Sheet1!$L$67</f>
        <v>33</v>
      </c>
      <c r="K352" s="21">
        <f>Sheet1!$S$67</f>
        <v>0</v>
      </c>
      <c r="L352" s="21">
        <f>Sheet1!$Z$67</f>
        <v>33</v>
      </c>
      <c r="M352" s="21">
        <f>Sheet1!$AG$67</f>
        <v>0</v>
      </c>
    </row>
    <row r="353" spans="1:13" ht="36" customHeight="1">
      <c r="A353" s="20">
        <v>5</v>
      </c>
      <c r="B353" s="21">
        <f>Sheet1!$F$66</f>
        <v>0</v>
      </c>
      <c r="C353" s="21">
        <f>Sheet1!$M$66</f>
        <v>0</v>
      </c>
      <c r="D353" s="21">
        <f>Sheet1!$T$66</f>
        <v>32</v>
      </c>
      <c r="E353" s="21" t="str">
        <f>Sheet1!$AA$66</f>
        <v>教</v>
      </c>
      <c r="F353" s="21">
        <f>Sheet1!$AH$66</f>
        <v>0</v>
      </c>
      <c r="H353" s="20">
        <v>5</v>
      </c>
      <c r="I353" s="21">
        <f>Sheet1!$F$67</f>
        <v>0</v>
      </c>
      <c r="J353" s="21">
        <f>Sheet1!$M$67</f>
        <v>0</v>
      </c>
      <c r="K353" s="21">
        <f>Sheet1!$T$67</f>
        <v>34</v>
      </c>
      <c r="L353" s="21" t="str">
        <f>Sheet1!$AA$67</f>
        <v>教</v>
      </c>
      <c r="M353" s="21">
        <f>Sheet1!$AH$67</f>
        <v>34</v>
      </c>
    </row>
    <row r="354" spans="1:13" ht="36" customHeight="1">
      <c r="A354" s="20">
        <v>6</v>
      </c>
      <c r="B354" s="21">
        <f>Sheet1!$G$66</f>
        <v>36</v>
      </c>
      <c r="C354" s="21">
        <f>Sheet1!$N$66</f>
        <v>0</v>
      </c>
      <c r="D354" s="21">
        <f>Sheet1!$U$66</f>
        <v>0</v>
      </c>
      <c r="E354" s="21" t="str">
        <f>Sheet1!$AB$66</f>
        <v>研</v>
      </c>
      <c r="F354" s="21">
        <f>Sheet1!$AI$66</f>
        <v>0</v>
      </c>
      <c r="H354" s="20">
        <v>6</v>
      </c>
      <c r="I354" s="21">
        <f>Sheet1!$G$67</f>
        <v>0</v>
      </c>
      <c r="J354" s="21">
        <f>Sheet1!$N$67</f>
        <v>0</v>
      </c>
      <c r="K354" s="21">
        <f>Sheet1!$U$67</f>
        <v>0</v>
      </c>
      <c r="L354" s="21" t="str">
        <f>Sheet1!$AB$67</f>
        <v>研</v>
      </c>
      <c r="M354" s="21">
        <f>Sheet1!$AI$67</f>
        <v>0</v>
      </c>
    </row>
    <row r="355" spans="1:13" ht="36" customHeight="1">
      <c r="A355" s="20">
        <v>7</v>
      </c>
      <c r="B355" s="21">
        <f>Sheet1!$H$66</f>
        <v>0</v>
      </c>
      <c r="C355" s="21">
        <f>Sheet1!$O$66</f>
        <v>0</v>
      </c>
      <c r="D355" s="21">
        <f>Sheet1!$V$66</f>
        <v>32</v>
      </c>
      <c r="E355" s="21">
        <f>Sheet1!$AC$66</f>
        <v>0</v>
      </c>
      <c r="F355" s="21">
        <f>Sheet1!$AJ$66</f>
        <v>0</v>
      </c>
      <c r="H355" s="20">
        <v>7</v>
      </c>
      <c r="I355" s="21">
        <f>Sheet1!$H$67</f>
        <v>0</v>
      </c>
      <c r="J355" s="21">
        <f>Sheet1!$O$67</f>
        <v>0</v>
      </c>
      <c r="K355" s="21">
        <f>Sheet1!$V$67</f>
        <v>0</v>
      </c>
      <c r="L355" s="21">
        <f>Sheet1!$AC$67</f>
        <v>33</v>
      </c>
      <c r="M355" s="21">
        <f>Sheet1!$AJ$67</f>
        <v>0</v>
      </c>
    </row>
    <row r="357" spans="1:13" ht="36" customHeight="1">
      <c r="A357" s="14" t="s">
        <v>68</v>
      </c>
      <c r="B357" s="15"/>
      <c r="C357" s="15"/>
      <c r="D357" s="15"/>
      <c r="E357" s="15"/>
      <c r="F357" s="15"/>
      <c r="H357" s="14" t="s">
        <v>68</v>
      </c>
      <c r="I357" s="15"/>
      <c r="J357" s="15"/>
      <c r="K357" s="15"/>
      <c r="L357" s="15"/>
      <c r="M357" s="15"/>
    </row>
    <row r="358" spans="1:13" ht="36" customHeight="1">
      <c r="A358" s="16" t="str">
        <f>Sheet1!A68</f>
        <v>杨继红</v>
      </c>
      <c r="B358" s="16"/>
      <c r="C358" s="16"/>
      <c r="D358" s="16"/>
      <c r="E358" s="16"/>
      <c r="F358" s="16"/>
      <c r="H358" s="16" t="str">
        <f>Sheet1!A69</f>
        <v>龚飞</v>
      </c>
      <c r="I358" s="16"/>
      <c r="J358" s="16"/>
      <c r="K358" s="16"/>
      <c r="L358" s="16"/>
      <c r="M358" s="16"/>
    </row>
    <row r="359" spans="1:13" ht="36" customHeight="1">
      <c r="A359" s="17" t="s">
        <v>70</v>
      </c>
      <c r="B359" s="18" t="s">
        <v>1</v>
      </c>
      <c r="C359" s="18" t="s">
        <v>2</v>
      </c>
      <c r="D359" s="18" t="s">
        <v>3</v>
      </c>
      <c r="E359" s="18" t="s">
        <v>4</v>
      </c>
      <c r="F359" s="19" t="s">
        <v>5</v>
      </c>
      <c r="H359" s="17" t="s">
        <v>70</v>
      </c>
      <c r="I359" s="18" t="s">
        <v>1</v>
      </c>
      <c r="J359" s="18" t="s">
        <v>2</v>
      </c>
      <c r="K359" s="18" t="s">
        <v>3</v>
      </c>
      <c r="L359" s="18" t="s">
        <v>4</v>
      </c>
      <c r="M359" s="19" t="s">
        <v>5</v>
      </c>
    </row>
    <row r="360" spans="1:13" ht="36" customHeight="1">
      <c r="A360" s="20">
        <v>1</v>
      </c>
      <c r="B360" s="21">
        <f>Sheet1!$B$68</f>
        <v>35</v>
      </c>
      <c r="C360" s="21">
        <f>Sheet1!$I$68</f>
        <v>35</v>
      </c>
      <c r="D360" s="21">
        <f>Sheet1!$P$68</f>
        <v>31</v>
      </c>
      <c r="E360" s="21">
        <f>Sheet1!$W$68</f>
        <v>35</v>
      </c>
      <c r="F360" s="21">
        <f>Sheet1!$AD$68</f>
        <v>31</v>
      </c>
      <c r="H360" s="20">
        <v>1</v>
      </c>
      <c r="I360" s="21">
        <f>Sheet1!$B$69</f>
        <v>32</v>
      </c>
      <c r="J360" s="21">
        <f>Sheet1!$I$69</f>
        <v>0</v>
      </c>
      <c r="K360" s="21">
        <f>Sheet1!$P$69</f>
        <v>32</v>
      </c>
      <c r="L360" s="21">
        <f>Sheet1!$W$69</f>
        <v>31</v>
      </c>
      <c r="M360" s="21">
        <f>Sheet1!$AD$69</f>
        <v>32</v>
      </c>
    </row>
    <row r="361" spans="1:13" ht="36" customHeight="1">
      <c r="A361" s="20">
        <v>2</v>
      </c>
      <c r="B361" s="21">
        <f>Sheet1!$C$68</f>
        <v>0</v>
      </c>
      <c r="C361" s="21">
        <f>Sheet1!$J$68</f>
        <v>0</v>
      </c>
      <c r="D361" s="21">
        <f>Sheet1!$Q$68</f>
        <v>0</v>
      </c>
      <c r="E361" s="21">
        <f>Sheet1!$X$68</f>
        <v>0</v>
      </c>
      <c r="F361" s="21">
        <f>Sheet1!$AE$68</f>
        <v>0</v>
      </c>
      <c r="H361" s="20">
        <v>2</v>
      </c>
      <c r="I361" s="21">
        <f>Sheet1!$C$69</f>
        <v>0</v>
      </c>
      <c r="J361" s="21">
        <f>Sheet1!$J$69</f>
        <v>32</v>
      </c>
      <c r="K361" s="21">
        <f>Sheet1!$Q$69</f>
        <v>0</v>
      </c>
      <c r="L361" s="21">
        <f>Sheet1!$X$69</f>
        <v>0</v>
      </c>
      <c r="M361" s="21">
        <f>Sheet1!$AE$69</f>
        <v>0</v>
      </c>
    </row>
    <row r="362" spans="1:13" ht="36" customHeight="1">
      <c r="A362" s="20">
        <v>3</v>
      </c>
      <c r="B362" s="21">
        <f>Sheet1!$D$68</f>
        <v>0</v>
      </c>
      <c r="C362" s="21">
        <f>Sheet1!$K$68</f>
        <v>31</v>
      </c>
      <c r="D362" s="21">
        <f>Sheet1!$R$68</f>
        <v>0</v>
      </c>
      <c r="E362" s="21">
        <f>Sheet1!$Y$68</f>
        <v>31</v>
      </c>
      <c r="F362" s="21">
        <f>Sheet1!$AF$68</f>
        <v>35</v>
      </c>
      <c r="H362" s="20">
        <v>3</v>
      </c>
      <c r="I362" s="21">
        <f>Sheet1!$D$69</f>
        <v>31</v>
      </c>
      <c r="J362" s="21">
        <f>Sheet1!$K$69</f>
        <v>0</v>
      </c>
      <c r="K362" s="21">
        <f>Sheet1!$R$69</f>
        <v>31</v>
      </c>
      <c r="L362" s="21">
        <f>Sheet1!$Y$69</f>
        <v>32</v>
      </c>
      <c r="M362" s="21">
        <f>Sheet1!$AF$69</f>
        <v>0</v>
      </c>
    </row>
    <row r="363" spans="1:13" ht="36" customHeight="1">
      <c r="A363" s="20">
        <v>4</v>
      </c>
      <c r="B363" s="21">
        <f>Sheet1!$E$68</f>
        <v>31</v>
      </c>
      <c r="C363" s="21">
        <f>Sheet1!$L$68</f>
        <v>0</v>
      </c>
      <c r="D363" s="21">
        <f>Sheet1!$S$68</f>
        <v>35</v>
      </c>
      <c r="E363" s="21">
        <f>Sheet1!$Z$68</f>
        <v>0</v>
      </c>
      <c r="F363" s="21">
        <f>Sheet1!$AG$68</f>
        <v>0</v>
      </c>
      <c r="H363" s="20">
        <v>4</v>
      </c>
      <c r="I363" s="21">
        <f>Sheet1!$E$69</f>
        <v>0</v>
      </c>
      <c r="J363" s="21">
        <f>Sheet1!$L$69</f>
        <v>31</v>
      </c>
      <c r="K363" s="21">
        <f>Sheet1!$S$69</f>
        <v>0</v>
      </c>
      <c r="L363" s="21">
        <f>Sheet1!$Z$69</f>
        <v>0</v>
      </c>
      <c r="M363" s="21">
        <f>Sheet1!$AG$69</f>
        <v>31</v>
      </c>
    </row>
    <row r="364" spans="1:13" ht="36" customHeight="1">
      <c r="A364" s="20">
        <v>5</v>
      </c>
      <c r="B364" s="21">
        <f>Sheet1!$F$68</f>
        <v>0</v>
      </c>
      <c r="C364" s="21">
        <f>Sheet1!$M$68</f>
        <v>0</v>
      </c>
      <c r="D364" s="21">
        <f>Sheet1!$T$68</f>
        <v>31</v>
      </c>
      <c r="E364" s="21" t="str">
        <f>Sheet1!$AA$68</f>
        <v>教</v>
      </c>
      <c r="F364" s="21">
        <f>Sheet1!$AH$68</f>
        <v>0</v>
      </c>
      <c r="H364" s="20">
        <v>5</v>
      </c>
      <c r="I364" s="21">
        <f>Sheet1!$F$69</f>
        <v>0</v>
      </c>
      <c r="J364" s="21">
        <f>Sheet1!$M$69</f>
        <v>0</v>
      </c>
      <c r="K364" s="21" t="str">
        <f>Sheet1!$T$69</f>
        <v>教</v>
      </c>
      <c r="L364" s="21">
        <f>Sheet1!$AA$69</f>
        <v>0</v>
      </c>
      <c r="M364" s="21">
        <f>Sheet1!$AH$69</f>
        <v>0</v>
      </c>
    </row>
    <row r="365" spans="1:13" ht="36" customHeight="1">
      <c r="A365" s="20">
        <v>6</v>
      </c>
      <c r="B365" s="21">
        <f>Sheet1!$G$68</f>
        <v>0</v>
      </c>
      <c r="C365" s="21">
        <f>Sheet1!$N$68</f>
        <v>0</v>
      </c>
      <c r="D365" s="21">
        <f>Sheet1!$U$68</f>
        <v>0</v>
      </c>
      <c r="E365" s="21" t="str">
        <f>Sheet1!$AB$68</f>
        <v>研</v>
      </c>
      <c r="F365" s="21">
        <f>Sheet1!$AI$68</f>
        <v>0</v>
      </c>
      <c r="H365" s="20">
        <v>6</v>
      </c>
      <c r="I365" s="21">
        <f>Sheet1!$G$69</f>
        <v>0</v>
      </c>
      <c r="J365" s="21">
        <f>Sheet1!$N$69</f>
        <v>0</v>
      </c>
      <c r="K365" s="21" t="str">
        <f>Sheet1!$U$69</f>
        <v>研</v>
      </c>
      <c r="L365" s="21">
        <f>Sheet1!$AB$69</f>
        <v>32</v>
      </c>
      <c r="M365" s="21">
        <f>Sheet1!$AI$69</f>
        <v>31</v>
      </c>
    </row>
    <row r="366" spans="1:13" ht="36" customHeight="1">
      <c r="A366" s="20">
        <v>7</v>
      </c>
      <c r="B366" s="21">
        <f>Sheet1!$H$68</f>
        <v>0</v>
      </c>
      <c r="C366" s="21">
        <f>Sheet1!$O$68</f>
        <v>35</v>
      </c>
      <c r="D366" s="21">
        <f>Sheet1!$V$68</f>
        <v>0</v>
      </c>
      <c r="E366" s="21">
        <f>Sheet1!$AC$68</f>
        <v>0</v>
      </c>
      <c r="F366" s="21">
        <f>Sheet1!$AJ$68</f>
        <v>0</v>
      </c>
      <c r="H366" s="20">
        <v>7</v>
      </c>
      <c r="I366" s="21">
        <f>Sheet1!$H$69</f>
        <v>0</v>
      </c>
      <c r="J366" s="21">
        <f>Sheet1!$O$69</f>
        <v>0</v>
      </c>
      <c r="K366" s="21">
        <f>Sheet1!$V$69</f>
        <v>0</v>
      </c>
      <c r="L366" s="21">
        <f>Sheet1!$AC$69</f>
        <v>0</v>
      </c>
      <c r="M366" s="21">
        <f>Sheet1!$AJ$69</f>
        <v>0</v>
      </c>
    </row>
    <row r="368" spans="1:13" ht="36" customHeight="1">
      <c r="A368" s="14" t="s">
        <v>68</v>
      </c>
      <c r="B368" s="15"/>
      <c r="C368" s="15"/>
      <c r="D368" s="15"/>
      <c r="E368" s="15"/>
      <c r="F368" s="15"/>
      <c r="H368" s="14" t="s">
        <v>68</v>
      </c>
      <c r="I368" s="15"/>
      <c r="J368" s="15"/>
      <c r="K368" s="15"/>
      <c r="L368" s="15"/>
      <c r="M368" s="15"/>
    </row>
    <row r="369" spans="1:13" ht="36" customHeight="1">
      <c r="A369" s="16" t="str">
        <f>Sheet1!A70</f>
        <v>孙诗一</v>
      </c>
      <c r="B369" s="16"/>
      <c r="C369" s="16"/>
      <c r="D369" s="16"/>
      <c r="E369" s="16"/>
      <c r="F369" s="16"/>
      <c r="H369" s="16" t="str">
        <f>Sheet1!A71</f>
        <v>罗海涛</v>
      </c>
      <c r="I369" s="16"/>
      <c r="J369" s="16"/>
      <c r="K369" s="16"/>
      <c r="L369" s="16"/>
      <c r="M369" s="16"/>
    </row>
    <row r="370" spans="1:13" ht="36" customHeight="1">
      <c r="A370" s="17" t="s">
        <v>70</v>
      </c>
      <c r="B370" s="18" t="s">
        <v>1</v>
      </c>
      <c r="C370" s="18" t="s">
        <v>2</v>
      </c>
      <c r="D370" s="18" t="s">
        <v>3</v>
      </c>
      <c r="E370" s="18" t="s">
        <v>4</v>
      </c>
      <c r="F370" s="19" t="s">
        <v>5</v>
      </c>
      <c r="H370" s="17" t="s">
        <v>70</v>
      </c>
      <c r="I370" s="18" t="s">
        <v>1</v>
      </c>
      <c r="J370" s="18" t="s">
        <v>2</v>
      </c>
      <c r="K370" s="18" t="s">
        <v>3</v>
      </c>
      <c r="L370" s="18" t="s">
        <v>4</v>
      </c>
      <c r="M370" s="19" t="s">
        <v>5</v>
      </c>
    </row>
    <row r="371" spans="1:13" ht="36" customHeight="1">
      <c r="A371" s="20">
        <v>1</v>
      </c>
      <c r="B371" s="21">
        <f>Sheet1!$B$70</f>
        <v>34</v>
      </c>
      <c r="C371" s="21">
        <f>Sheet1!$I$70</f>
        <v>33</v>
      </c>
      <c r="D371" s="21">
        <f>Sheet1!$P$70</f>
        <v>34</v>
      </c>
      <c r="E371" s="21">
        <f>Sheet1!$W$70</f>
        <v>33</v>
      </c>
      <c r="F371" s="21">
        <f>Sheet1!$AD$70</f>
        <v>0</v>
      </c>
      <c r="H371" s="20">
        <v>1</v>
      </c>
      <c r="I371" s="21">
        <f>Sheet1!$B$71</f>
        <v>36</v>
      </c>
      <c r="J371" s="21">
        <f>Sheet1!$I$71</f>
        <v>0</v>
      </c>
      <c r="K371" s="21">
        <f>Sheet1!$P$71</f>
        <v>36</v>
      </c>
      <c r="L371" s="21">
        <f>Sheet1!$W$71</f>
        <v>0</v>
      </c>
      <c r="M371" s="21">
        <f>Sheet1!$AD$71</f>
        <v>35</v>
      </c>
    </row>
    <row r="372" spans="1:13" ht="36" customHeight="1">
      <c r="A372" s="20">
        <v>2</v>
      </c>
      <c r="B372" s="21">
        <f>Sheet1!$C$70</f>
        <v>0</v>
      </c>
      <c r="C372" s="21">
        <f>Sheet1!$J$70</f>
        <v>0</v>
      </c>
      <c r="D372" s="21">
        <f>Sheet1!$Q$70</f>
        <v>0</v>
      </c>
      <c r="E372" s="21">
        <f>Sheet1!$X$70</f>
        <v>0</v>
      </c>
      <c r="F372" s="21">
        <f>Sheet1!$AE$70</f>
        <v>0</v>
      </c>
      <c r="H372" s="20">
        <v>2</v>
      </c>
      <c r="I372" s="21">
        <f>Sheet1!$C$71</f>
        <v>0</v>
      </c>
      <c r="J372" s="21">
        <f>Sheet1!$J$71</f>
        <v>35</v>
      </c>
      <c r="K372" s="21">
        <f>Sheet1!$Q$71</f>
        <v>0</v>
      </c>
      <c r="L372" s="21">
        <f>Sheet1!$X$71</f>
        <v>35</v>
      </c>
      <c r="M372" s="21">
        <f>Sheet1!$AE$71</f>
        <v>0</v>
      </c>
    </row>
    <row r="373" spans="1:13" ht="36" customHeight="1">
      <c r="A373" s="20">
        <v>3</v>
      </c>
      <c r="B373" s="21">
        <f>Sheet1!$D$70</f>
        <v>0</v>
      </c>
      <c r="C373" s="21">
        <f>Sheet1!$K$70</f>
        <v>34</v>
      </c>
      <c r="D373" s="21">
        <f>Sheet1!$R$70</f>
        <v>33</v>
      </c>
      <c r="E373" s="21">
        <f>Sheet1!$Y$70</f>
        <v>34</v>
      </c>
      <c r="F373" s="21">
        <f>Sheet1!$AF$70</f>
        <v>34</v>
      </c>
      <c r="H373" s="20">
        <v>3</v>
      </c>
      <c r="I373" s="21">
        <f>Sheet1!$D$71</f>
        <v>0</v>
      </c>
      <c r="J373" s="21">
        <f>Sheet1!$K$71</f>
        <v>36</v>
      </c>
      <c r="K373" s="21">
        <f>Sheet1!$R$71</f>
        <v>35</v>
      </c>
      <c r="L373" s="21">
        <f>Sheet1!$Y$71</f>
        <v>0</v>
      </c>
      <c r="M373" s="21">
        <f>Sheet1!$AF$71</f>
        <v>36</v>
      </c>
    </row>
    <row r="374" spans="1:13" ht="36" customHeight="1">
      <c r="A374" s="20">
        <v>4</v>
      </c>
      <c r="B374" s="21">
        <f>Sheet1!$E$70</f>
        <v>33</v>
      </c>
      <c r="C374" s="21">
        <f>Sheet1!$L$70</f>
        <v>0</v>
      </c>
      <c r="D374" s="21">
        <f>Sheet1!$S$70</f>
        <v>0</v>
      </c>
      <c r="E374" s="21">
        <f>Sheet1!$Z$70</f>
        <v>0</v>
      </c>
      <c r="F374" s="21">
        <f>Sheet1!$AG$70</f>
        <v>33</v>
      </c>
      <c r="H374" s="20">
        <v>4</v>
      </c>
      <c r="I374" s="21">
        <f>Sheet1!$E$71</f>
        <v>35</v>
      </c>
      <c r="J374" s="21">
        <f>Sheet1!$L$71</f>
        <v>0</v>
      </c>
      <c r="K374" s="21">
        <f>Sheet1!$S$71</f>
        <v>0</v>
      </c>
      <c r="L374" s="21">
        <f>Sheet1!$Z$71</f>
        <v>36</v>
      </c>
      <c r="M374" s="21">
        <f>Sheet1!$AG$71</f>
        <v>0</v>
      </c>
    </row>
    <row r="375" spans="1:13" ht="36" customHeight="1">
      <c r="A375" s="20">
        <v>5</v>
      </c>
      <c r="B375" s="21">
        <f>Sheet1!$F$70</f>
        <v>0</v>
      </c>
      <c r="C375" s="21">
        <f>Sheet1!$M$70</f>
        <v>0</v>
      </c>
      <c r="D375" s="21" t="str">
        <f>Sheet1!$T$70</f>
        <v>教</v>
      </c>
      <c r="E375" s="21">
        <f>Sheet1!$AA$70</f>
        <v>0</v>
      </c>
      <c r="F375" s="21">
        <f>Sheet1!$AH$70</f>
        <v>0</v>
      </c>
      <c r="H375" s="20">
        <v>5</v>
      </c>
      <c r="I375" s="21">
        <f>Sheet1!$F$71</f>
        <v>0</v>
      </c>
      <c r="J375" s="21">
        <f>Sheet1!$M$71</f>
        <v>0</v>
      </c>
      <c r="K375" s="21" t="str">
        <f>Sheet1!$T$71</f>
        <v>教</v>
      </c>
      <c r="L375" s="21">
        <f>Sheet1!$AA$71</f>
        <v>0</v>
      </c>
      <c r="M375" s="21">
        <f>Sheet1!$AH$71</f>
        <v>0</v>
      </c>
    </row>
    <row r="376" spans="1:13" ht="36" customHeight="1">
      <c r="A376" s="20">
        <v>6</v>
      </c>
      <c r="B376" s="21">
        <f>Sheet1!$G$70</f>
        <v>0</v>
      </c>
      <c r="C376" s="21">
        <f>Sheet1!$N$70</f>
        <v>33</v>
      </c>
      <c r="D376" s="21" t="str">
        <f>Sheet1!$U$70</f>
        <v>研</v>
      </c>
      <c r="E376" s="21">
        <f>Sheet1!$AB$70</f>
        <v>0</v>
      </c>
      <c r="F376" s="21">
        <f>Sheet1!$AI$70</f>
        <v>0</v>
      </c>
      <c r="H376" s="20">
        <v>6</v>
      </c>
      <c r="I376" s="21">
        <f>Sheet1!$G$71</f>
        <v>0</v>
      </c>
      <c r="J376" s="21">
        <f>Sheet1!$N$71</f>
        <v>0</v>
      </c>
      <c r="K376" s="21" t="str">
        <f>Sheet1!$U$71</f>
        <v>研</v>
      </c>
      <c r="L376" s="21">
        <f>Sheet1!$AB$71</f>
        <v>0</v>
      </c>
      <c r="M376" s="21">
        <f>Sheet1!$AI$71</f>
        <v>0</v>
      </c>
    </row>
    <row r="377" spans="1:13" ht="36" customHeight="1">
      <c r="A377" s="20">
        <v>7</v>
      </c>
      <c r="B377" s="21">
        <f>Sheet1!$H$70</f>
        <v>0</v>
      </c>
      <c r="C377" s="21">
        <f>Sheet1!$O$70</f>
        <v>0</v>
      </c>
      <c r="D377" s="21">
        <f>Sheet1!$V$70</f>
        <v>34</v>
      </c>
      <c r="E377" s="21">
        <f>Sheet1!$AC$70</f>
        <v>0</v>
      </c>
      <c r="F377" s="21">
        <f>Sheet1!$AJ$70</f>
        <v>0</v>
      </c>
      <c r="H377" s="20">
        <v>7</v>
      </c>
      <c r="I377" s="21">
        <f>Sheet1!$H$71</f>
        <v>0</v>
      </c>
      <c r="J377" s="21">
        <f>Sheet1!$O$71</f>
        <v>36</v>
      </c>
      <c r="K377" s="21">
        <f>Sheet1!$V$71</f>
        <v>0</v>
      </c>
      <c r="L377" s="21">
        <f>Sheet1!$AC$71</f>
        <v>0</v>
      </c>
      <c r="M377" s="21">
        <f>Sheet1!$AJ$71</f>
        <v>35</v>
      </c>
    </row>
    <row r="379" spans="1:13" ht="36" customHeight="1">
      <c r="A379" s="14" t="s">
        <v>68</v>
      </c>
      <c r="B379" s="15"/>
      <c r="C379" s="15"/>
      <c r="D379" s="15"/>
      <c r="E379" s="15"/>
      <c r="F379" s="15"/>
      <c r="H379" s="14" t="s">
        <v>68</v>
      </c>
      <c r="I379" s="15"/>
      <c r="J379" s="15"/>
      <c r="K379" s="15"/>
      <c r="L379" s="15"/>
      <c r="M379" s="15"/>
    </row>
    <row r="380" spans="1:13" ht="36" customHeight="1">
      <c r="A380" s="16" t="str">
        <f>Sheet1!A72</f>
        <v>吴悦</v>
      </c>
      <c r="B380" s="16"/>
      <c r="C380" s="16"/>
      <c r="D380" s="16"/>
      <c r="E380" s="16"/>
      <c r="F380" s="16"/>
      <c r="H380" s="16" t="str">
        <f>Sheet1!A73</f>
        <v>徐延芳</v>
      </c>
      <c r="I380" s="16"/>
      <c r="J380" s="16"/>
      <c r="K380" s="16"/>
      <c r="L380" s="16"/>
      <c r="M380" s="16"/>
    </row>
    <row r="381" spans="1:13" ht="36" customHeight="1">
      <c r="A381" s="17" t="s">
        <v>70</v>
      </c>
      <c r="B381" s="18" t="s">
        <v>1</v>
      </c>
      <c r="C381" s="18" t="s">
        <v>2</v>
      </c>
      <c r="D381" s="18" t="s">
        <v>3</v>
      </c>
      <c r="E381" s="18" t="s">
        <v>4</v>
      </c>
      <c r="F381" s="19" t="s">
        <v>5</v>
      </c>
      <c r="H381" s="17" t="s">
        <v>70</v>
      </c>
      <c r="I381" s="18" t="s">
        <v>1</v>
      </c>
      <c r="J381" s="18" t="s">
        <v>2</v>
      </c>
      <c r="K381" s="18" t="s">
        <v>3</v>
      </c>
      <c r="L381" s="18" t="s">
        <v>4</v>
      </c>
      <c r="M381" s="19" t="s">
        <v>5</v>
      </c>
    </row>
    <row r="382" spans="1:13" ht="36" customHeight="1">
      <c r="A382" s="20">
        <v>1</v>
      </c>
      <c r="B382" s="21">
        <f>Sheet1!$B$72</f>
        <v>31</v>
      </c>
      <c r="C382" s="21">
        <f>Sheet1!$I$72</f>
        <v>31</v>
      </c>
      <c r="D382" s="21">
        <f>Sheet1!$P$72</f>
        <v>0</v>
      </c>
      <c r="E382" s="21">
        <f>Sheet1!$W$72</f>
        <v>0</v>
      </c>
      <c r="F382" s="21">
        <f>Sheet1!$AD$72</f>
        <v>34</v>
      </c>
      <c r="H382" s="20">
        <v>1</v>
      </c>
      <c r="I382" s="21">
        <f>Sheet1!$B$73</f>
        <v>0</v>
      </c>
      <c r="J382" s="21">
        <f>Sheet1!$I$73</f>
        <v>0</v>
      </c>
      <c r="K382" s="21">
        <f>Sheet1!$P$73</f>
        <v>0</v>
      </c>
      <c r="L382" s="21">
        <f>Sheet1!$W$73</f>
        <v>0</v>
      </c>
      <c r="M382" s="21">
        <f>Sheet1!$AD$73</f>
        <v>0</v>
      </c>
    </row>
    <row r="383" spans="1:13" ht="36" customHeight="1">
      <c r="A383" s="20">
        <v>2</v>
      </c>
      <c r="B383" s="21">
        <f>Sheet1!$C$72</f>
        <v>34</v>
      </c>
      <c r="C383" s="21">
        <f>Sheet1!$J$72</f>
        <v>34</v>
      </c>
      <c r="D383" s="21">
        <f>Sheet1!$Q$72</f>
        <v>31</v>
      </c>
      <c r="E383" s="21">
        <f>Sheet1!$X$72</f>
        <v>0</v>
      </c>
      <c r="F383" s="21">
        <f>Sheet1!$AE$72</f>
        <v>31</v>
      </c>
      <c r="H383" s="20">
        <v>2</v>
      </c>
      <c r="I383" s="21">
        <f>Sheet1!$C$73</f>
        <v>33</v>
      </c>
      <c r="J383" s="21">
        <f>Sheet1!$J$73</f>
        <v>33</v>
      </c>
      <c r="K383" s="21">
        <f>Sheet1!$Q$73</f>
        <v>33</v>
      </c>
      <c r="L383" s="21">
        <f>Sheet1!$X$73</f>
        <v>32</v>
      </c>
      <c r="M383" s="21">
        <f>Sheet1!$AE$73</f>
        <v>33</v>
      </c>
    </row>
    <row r="384" spans="1:13" ht="36" customHeight="1">
      <c r="A384" s="20">
        <v>3</v>
      </c>
      <c r="B384" s="21">
        <f>Sheet1!$D$72</f>
        <v>0</v>
      </c>
      <c r="C384" s="21">
        <f>Sheet1!$K$72</f>
        <v>0</v>
      </c>
      <c r="D384" s="21">
        <f>Sheet1!$R$72</f>
        <v>0</v>
      </c>
      <c r="E384" s="21">
        <f>Sheet1!$Y$72</f>
        <v>0</v>
      </c>
      <c r="F384" s="21">
        <f>Sheet1!$AF$72</f>
        <v>0</v>
      </c>
      <c r="H384" s="20">
        <v>3</v>
      </c>
      <c r="I384" s="21">
        <f>Sheet1!$D$73</f>
        <v>32</v>
      </c>
      <c r="J384" s="21">
        <f>Sheet1!$K$73</f>
        <v>0</v>
      </c>
      <c r="K384" s="21">
        <f>Sheet1!$R$73</f>
        <v>0</v>
      </c>
      <c r="L384" s="21">
        <f>Sheet1!$Y$73</f>
        <v>0</v>
      </c>
      <c r="M384" s="21">
        <f>Sheet1!$AF$73</f>
        <v>0</v>
      </c>
    </row>
    <row r="385" spans="1:13" ht="36" customHeight="1">
      <c r="A385" s="20">
        <v>4</v>
      </c>
      <c r="B385" s="21">
        <f>Sheet1!$E$72</f>
        <v>0</v>
      </c>
      <c r="C385" s="21">
        <f>Sheet1!$L$72</f>
        <v>0</v>
      </c>
      <c r="D385" s="21">
        <f>Sheet1!$S$72</f>
        <v>34</v>
      </c>
      <c r="E385" s="21">
        <f>Sheet1!$Z$72</f>
        <v>31</v>
      </c>
      <c r="F385" s="21">
        <f>Sheet1!$AG$72</f>
        <v>0</v>
      </c>
      <c r="H385" s="20">
        <v>4</v>
      </c>
      <c r="I385" s="21">
        <f>Sheet1!$E$73</f>
        <v>0</v>
      </c>
      <c r="J385" s="21">
        <f>Sheet1!$L$73</f>
        <v>32</v>
      </c>
      <c r="K385" s="21">
        <f>Sheet1!$S$73</f>
        <v>0</v>
      </c>
      <c r="L385" s="21">
        <f>Sheet1!$Z$73</f>
        <v>0</v>
      </c>
      <c r="M385" s="21">
        <f>Sheet1!$AG$73</f>
        <v>32</v>
      </c>
    </row>
    <row r="386" spans="1:13" ht="36" customHeight="1">
      <c r="A386" s="20">
        <v>5</v>
      </c>
      <c r="B386" s="21">
        <f>Sheet1!$F$72</f>
        <v>0</v>
      </c>
      <c r="C386" s="21" t="str">
        <f>Sheet1!$M$72</f>
        <v>教</v>
      </c>
      <c r="D386" s="21">
        <f>Sheet1!$T$72</f>
        <v>0</v>
      </c>
      <c r="E386" s="21">
        <f>Sheet1!$AA$72</f>
        <v>0</v>
      </c>
      <c r="F386" s="21">
        <f>Sheet1!$AH$72</f>
        <v>0</v>
      </c>
      <c r="H386" s="20">
        <v>5</v>
      </c>
      <c r="I386" s="21">
        <f>Sheet1!$F$73</f>
        <v>0</v>
      </c>
      <c r="J386" s="21" t="str">
        <f>Sheet1!$M$73</f>
        <v>教</v>
      </c>
      <c r="K386" s="21">
        <f>Sheet1!$T$73</f>
        <v>0</v>
      </c>
      <c r="L386" s="21">
        <f>Sheet1!$AA$73</f>
        <v>0</v>
      </c>
      <c r="M386" s="21">
        <f>Sheet1!$AH$73</f>
        <v>0</v>
      </c>
    </row>
    <row r="387" spans="1:13" ht="36" customHeight="1">
      <c r="A387" s="20">
        <v>6</v>
      </c>
      <c r="B387" s="21">
        <f>Sheet1!$G$72</f>
        <v>0</v>
      </c>
      <c r="C387" s="21" t="str">
        <f>Sheet1!$N$72</f>
        <v>研</v>
      </c>
      <c r="D387" s="21">
        <f>Sheet1!$U$72</f>
        <v>0</v>
      </c>
      <c r="E387" s="21">
        <f>Sheet1!$AB$72</f>
        <v>0</v>
      </c>
      <c r="F387" s="21">
        <f>Sheet1!$AI$72</f>
        <v>0</v>
      </c>
      <c r="H387" s="20">
        <v>6</v>
      </c>
      <c r="I387" s="21">
        <f>Sheet1!$G$73</f>
        <v>0</v>
      </c>
      <c r="J387" s="21" t="str">
        <f>Sheet1!$N$73</f>
        <v>研</v>
      </c>
      <c r="K387" s="21">
        <f>Sheet1!$U$73</f>
        <v>32</v>
      </c>
      <c r="L387" s="21">
        <f>Sheet1!$AB$73</f>
        <v>33</v>
      </c>
      <c r="M387" s="21">
        <f>Sheet1!$AI$73</f>
        <v>0</v>
      </c>
    </row>
    <row r="388" spans="1:13" ht="36" customHeight="1">
      <c r="A388" s="20">
        <v>7</v>
      </c>
      <c r="B388" s="21">
        <f>Sheet1!$H$72</f>
        <v>0</v>
      </c>
      <c r="C388" s="21">
        <f>Sheet1!$O$72</f>
        <v>0</v>
      </c>
      <c r="D388" s="21">
        <f>Sheet1!$V$72</f>
        <v>0</v>
      </c>
      <c r="E388" s="21">
        <f>Sheet1!$AC$72</f>
        <v>34</v>
      </c>
      <c r="F388" s="21">
        <f>Sheet1!$AJ$72</f>
        <v>0</v>
      </c>
      <c r="H388" s="20">
        <v>7</v>
      </c>
      <c r="I388" s="21">
        <f>Sheet1!$H$73</f>
        <v>0</v>
      </c>
      <c r="J388" s="21">
        <f>Sheet1!$O$73</f>
        <v>0</v>
      </c>
      <c r="K388" s="21">
        <f>Sheet1!$V$73</f>
        <v>0</v>
      </c>
      <c r="L388" s="21">
        <f>Sheet1!$AC$73</f>
        <v>0</v>
      </c>
      <c r="M388" s="21">
        <f>Sheet1!$AJ$73</f>
        <v>0</v>
      </c>
    </row>
    <row r="390" spans="1:13" ht="36" customHeight="1">
      <c r="A390" s="14" t="s">
        <v>68</v>
      </c>
      <c r="B390" s="15"/>
      <c r="C390" s="15"/>
      <c r="D390" s="15"/>
      <c r="E390" s="15"/>
      <c r="F390" s="15"/>
      <c r="H390" s="14" t="s">
        <v>68</v>
      </c>
      <c r="I390" s="15"/>
      <c r="J390" s="15"/>
      <c r="K390" s="15"/>
      <c r="L390" s="15"/>
      <c r="M390" s="15"/>
    </row>
    <row r="391" spans="1:13" ht="36" customHeight="1">
      <c r="A391" s="16" t="str">
        <f>Sheet1!A74</f>
        <v>郑昕玥</v>
      </c>
      <c r="B391" s="16"/>
      <c r="C391" s="16"/>
      <c r="D391" s="16"/>
      <c r="E391" s="16"/>
      <c r="F391" s="16"/>
      <c r="H391" s="16" t="str">
        <f>Sheet1!A75</f>
        <v>冯维敏</v>
      </c>
      <c r="I391" s="16"/>
      <c r="J391" s="16"/>
      <c r="K391" s="16"/>
      <c r="L391" s="16"/>
      <c r="M391" s="16"/>
    </row>
    <row r="392" spans="1:13" ht="36" customHeight="1">
      <c r="A392" s="17" t="s">
        <v>70</v>
      </c>
      <c r="B392" s="18" t="s">
        <v>1</v>
      </c>
      <c r="C392" s="18" t="s">
        <v>2</v>
      </c>
      <c r="D392" s="18" t="s">
        <v>3</v>
      </c>
      <c r="E392" s="18" t="s">
        <v>4</v>
      </c>
      <c r="F392" s="19" t="s">
        <v>5</v>
      </c>
      <c r="H392" s="17" t="s">
        <v>70</v>
      </c>
      <c r="I392" s="18" t="s">
        <v>1</v>
      </c>
      <c r="J392" s="18" t="s">
        <v>2</v>
      </c>
      <c r="K392" s="18" t="s">
        <v>3</v>
      </c>
      <c r="L392" s="18" t="s">
        <v>4</v>
      </c>
      <c r="M392" s="19" t="s">
        <v>5</v>
      </c>
    </row>
    <row r="393" spans="1:13" ht="36" customHeight="1">
      <c r="A393" s="20">
        <v>1</v>
      </c>
      <c r="B393" s="21">
        <f>Sheet1!$B$74</f>
        <v>0</v>
      </c>
      <c r="C393" s="21">
        <f>Sheet1!$I$74</f>
        <v>36</v>
      </c>
      <c r="D393" s="21">
        <f>Sheet1!$P$74</f>
        <v>35</v>
      </c>
      <c r="E393" s="21">
        <f>Sheet1!$W$74</f>
        <v>36</v>
      </c>
      <c r="F393" s="21">
        <f>Sheet1!$AD$74</f>
        <v>0</v>
      </c>
      <c r="H393" s="20">
        <v>1</v>
      </c>
      <c r="I393" s="21">
        <f>Sheet1!$B$75</f>
        <v>0</v>
      </c>
      <c r="J393" s="21">
        <f>Sheet1!$I$75</f>
        <v>0</v>
      </c>
      <c r="K393" s="21">
        <f>Sheet1!$P$75</f>
        <v>0</v>
      </c>
      <c r="L393" s="21">
        <f>Sheet1!$W$75</f>
        <v>0</v>
      </c>
      <c r="M393" s="21">
        <f>Sheet1!$AD$75</f>
        <v>0</v>
      </c>
    </row>
    <row r="394" spans="1:13" ht="36" customHeight="1">
      <c r="A394" s="20">
        <v>2</v>
      </c>
      <c r="B394" s="21">
        <f>Sheet1!$C$74</f>
        <v>36</v>
      </c>
      <c r="C394" s="21">
        <f>Sheet1!$J$74</f>
        <v>0</v>
      </c>
      <c r="D394" s="21">
        <f>Sheet1!$Q$74</f>
        <v>0</v>
      </c>
      <c r="E394" s="21">
        <f>Sheet1!$X$74</f>
        <v>0</v>
      </c>
      <c r="F394" s="21">
        <f>Sheet1!$AE$74</f>
        <v>0</v>
      </c>
      <c r="H394" s="20">
        <v>2</v>
      </c>
      <c r="I394" s="21">
        <f>Sheet1!$C$75</f>
        <v>35</v>
      </c>
      <c r="J394" s="21">
        <f>Sheet1!$J$75</f>
        <v>31</v>
      </c>
      <c r="K394" s="21">
        <f>Sheet1!$Q$75</f>
        <v>35</v>
      </c>
      <c r="L394" s="21">
        <f>Sheet1!$X$75</f>
        <v>0</v>
      </c>
      <c r="M394" s="21">
        <f>Sheet1!$AE$75</f>
        <v>35</v>
      </c>
    </row>
    <row r="395" spans="1:13" ht="36" customHeight="1">
      <c r="A395" s="20">
        <v>3</v>
      </c>
      <c r="B395" s="21">
        <f>Sheet1!$D$74</f>
        <v>35</v>
      </c>
      <c r="C395" s="21">
        <f>Sheet1!$K$74</f>
        <v>0</v>
      </c>
      <c r="D395" s="21">
        <f>Sheet1!$R$74</f>
        <v>0</v>
      </c>
      <c r="E395" s="21">
        <f>Sheet1!$Y$74</f>
        <v>35</v>
      </c>
      <c r="F395" s="21">
        <f>Sheet1!$AF$74</f>
        <v>0</v>
      </c>
      <c r="H395" s="20">
        <v>3</v>
      </c>
      <c r="I395" s="21">
        <f>Sheet1!$D$75</f>
        <v>0</v>
      </c>
      <c r="J395" s="21">
        <f>Sheet1!$K$75</f>
        <v>0</v>
      </c>
      <c r="K395" s="21">
        <f>Sheet1!$R$75</f>
        <v>0</v>
      </c>
      <c r="L395" s="21">
        <f>Sheet1!$Y$75</f>
        <v>0</v>
      </c>
      <c r="M395" s="21">
        <f>Sheet1!$AF$75</f>
        <v>0</v>
      </c>
    </row>
    <row r="396" spans="1:13" ht="36" customHeight="1">
      <c r="A396" s="20">
        <v>4</v>
      </c>
      <c r="B396" s="21">
        <f>Sheet1!$E$74</f>
        <v>0</v>
      </c>
      <c r="C396" s="21">
        <f>Sheet1!$L$74</f>
        <v>35</v>
      </c>
      <c r="D396" s="21">
        <f>Sheet1!$S$74</f>
        <v>0</v>
      </c>
      <c r="E396" s="21">
        <f>Sheet1!$Z$74</f>
        <v>0</v>
      </c>
      <c r="F396" s="21">
        <f>Sheet1!$AG$74</f>
        <v>36</v>
      </c>
      <c r="H396" s="20">
        <v>4</v>
      </c>
      <c r="I396" s="21">
        <f>Sheet1!$E$75</f>
        <v>0</v>
      </c>
      <c r="J396" s="21">
        <f>Sheet1!$L$75</f>
        <v>0</v>
      </c>
      <c r="K396" s="21">
        <f>Sheet1!$S$75</f>
        <v>36</v>
      </c>
      <c r="L396" s="21">
        <f>Sheet1!$Z$75</f>
        <v>35</v>
      </c>
      <c r="M396" s="21">
        <f>Sheet1!$AG$75</f>
        <v>0</v>
      </c>
    </row>
    <row r="397" spans="1:13" ht="36" customHeight="1">
      <c r="A397" s="20">
        <v>5</v>
      </c>
      <c r="B397" s="21">
        <f>Sheet1!$F$74</f>
        <v>0</v>
      </c>
      <c r="C397" s="21" t="str">
        <f>Sheet1!$M$74</f>
        <v>教</v>
      </c>
      <c r="D397" s="21">
        <f>Sheet1!$T$74</f>
        <v>0</v>
      </c>
      <c r="E397" s="21">
        <f>Sheet1!$AA$74</f>
        <v>0</v>
      </c>
      <c r="F397" s="21">
        <f>Sheet1!$AH$74</f>
        <v>0</v>
      </c>
      <c r="H397" s="20">
        <v>5</v>
      </c>
      <c r="I397" s="21">
        <f>Sheet1!$F$75</f>
        <v>31</v>
      </c>
      <c r="J397" s="21">
        <f>Sheet1!$M$75</f>
        <v>0</v>
      </c>
      <c r="K397" s="21" t="str">
        <f>Sheet1!$T$75</f>
        <v>教</v>
      </c>
      <c r="L397" s="21">
        <f>Sheet1!$AA$75</f>
        <v>0</v>
      </c>
      <c r="M397" s="21">
        <f>Sheet1!$AH$75</f>
        <v>31</v>
      </c>
    </row>
    <row r="398" spans="1:13" ht="36" customHeight="1">
      <c r="A398" s="20">
        <v>6</v>
      </c>
      <c r="B398" s="21">
        <f>Sheet1!$G$74</f>
        <v>0</v>
      </c>
      <c r="C398" s="21" t="str">
        <f>Sheet1!$N$74</f>
        <v>研</v>
      </c>
      <c r="D398" s="21">
        <f>Sheet1!$U$74</f>
        <v>36</v>
      </c>
      <c r="E398" s="21">
        <f>Sheet1!$AB$74</f>
        <v>0</v>
      </c>
      <c r="F398" s="21">
        <f>Sheet1!$AI$74</f>
        <v>35</v>
      </c>
      <c r="H398" s="20">
        <v>6</v>
      </c>
      <c r="I398" s="21">
        <f>Sheet1!$G$75</f>
        <v>0</v>
      </c>
      <c r="J398" s="21">
        <f>Sheet1!$N$75</f>
        <v>36</v>
      </c>
      <c r="K398" s="21" t="str">
        <f>Sheet1!$U$75</f>
        <v>研</v>
      </c>
      <c r="L398" s="21">
        <f>Sheet1!$AB$75</f>
        <v>31</v>
      </c>
      <c r="M398" s="21">
        <f>Sheet1!$AI$75</f>
        <v>36</v>
      </c>
    </row>
    <row r="399" spans="1:13" ht="36" customHeight="1">
      <c r="A399" s="20">
        <v>7</v>
      </c>
      <c r="B399" s="21">
        <f>Sheet1!$H$74</f>
        <v>0</v>
      </c>
      <c r="C399" s="21">
        <f>Sheet1!$O$74</f>
        <v>0</v>
      </c>
      <c r="D399" s="21">
        <f>Sheet1!$V$74</f>
        <v>0</v>
      </c>
      <c r="E399" s="21">
        <f>Sheet1!$AC$74</f>
        <v>0</v>
      </c>
      <c r="F399" s="21">
        <f>Sheet1!$AJ$74</f>
        <v>0</v>
      </c>
      <c r="H399" s="20">
        <v>7</v>
      </c>
      <c r="I399" s="21">
        <f>Sheet1!$H$75</f>
        <v>0</v>
      </c>
      <c r="J399" s="21">
        <f>Sheet1!$O$75</f>
        <v>0</v>
      </c>
      <c r="K399" s="21">
        <f>Sheet1!$V$75</f>
        <v>0</v>
      </c>
      <c r="L399" s="21">
        <f>Sheet1!$AC$75</f>
        <v>36</v>
      </c>
      <c r="M399" s="21">
        <f>Sheet1!$AJ$75</f>
        <v>0</v>
      </c>
    </row>
    <row r="401" spans="1:13" ht="36" customHeight="1">
      <c r="A401" s="14" t="s">
        <v>68</v>
      </c>
      <c r="B401" s="15"/>
      <c r="C401" s="15"/>
      <c r="D401" s="15"/>
      <c r="E401" s="15"/>
      <c r="F401" s="15"/>
      <c r="H401" s="14" t="s">
        <v>68</v>
      </c>
      <c r="I401" s="15"/>
      <c r="J401" s="15"/>
      <c r="K401" s="15"/>
      <c r="L401" s="15"/>
      <c r="M401" s="15"/>
    </row>
    <row r="402" spans="1:13" ht="36" customHeight="1">
      <c r="A402" s="16" t="str">
        <f>Sheet1!A76</f>
        <v>叶建元</v>
      </c>
      <c r="B402" s="16"/>
      <c r="C402" s="16"/>
      <c r="D402" s="16"/>
      <c r="E402" s="16"/>
      <c r="F402" s="16"/>
      <c r="H402" s="16" t="str">
        <f>Sheet1!A77</f>
        <v>王伟杰</v>
      </c>
      <c r="I402" s="16"/>
      <c r="J402" s="16"/>
      <c r="K402" s="16"/>
      <c r="L402" s="16"/>
      <c r="M402" s="16"/>
    </row>
    <row r="403" spans="1:13" ht="36" customHeight="1">
      <c r="A403" s="17" t="s">
        <v>70</v>
      </c>
      <c r="B403" s="18" t="s">
        <v>1</v>
      </c>
      <c r="C403" s="18" t="s">
        <v>2</v>
      </c>
      <c r="D403" s="18" t="s">
        <v>3</v>
      </c>
      <c r="E403" s="18" t="s">
        <v>4</v>
      </c>
      <c r="F403" s="19" t="s">
        <v>5</v>
      </c>
      <c r="H403" s="17" t="s">
        <v>70</v>
      </c>
      <c r="I403" s="18" t="s">
        <v>1</v>
      </c>
      <c r="J403" s="18" t="s">
        <v>2</v>
      </c>
      <c r="K403" s="18" t="s">
        <v>3</v>
      </c>
      <c r="L403" s="18" t="s">
        <v>4</v>
      </c>
      <c r="M403" s="19" t="s">
        <v>5</v>
      </c>
    </row>
    <row r="404" spans="1:13" ht="36" customHeight="1">
      <c r="A404" s="20">
        <v>1</v>
      </c>
      <c r="B404" s="21">
        <f>Sheet1!$B$76</f>
        <v>0</v>
      </c>
      <c r="C404" s="21">
        <f>Sheet1!$I$76</f>
        <v>0</v>
      </c>
      <c r="D404" s="21">
        <f>Sheet1!$P$76</f>
        <v>0</v>
      </c>
      <c r="E404" s="21">
        <f>Sheet1!$W$76</f>
        <v>0</v>
      </c>
      <c r="F404" s="21">
        <f>Sheet1!$AD$76</f>
        <v>0</v>
      </c>
      <c r="H404" s="20">
        <v>1</v>
      </c>
      <c r="I404" s="21">
        <f>Sheet1!$B$77</f>
        <v>0</v>
      </c>
      <c r="J404" s="21">
        <f>Sheet1!$I$77</f>
        <v>0</v>
      </c>
      <c r="K404" s="21">
        <f>Sheet1!$P$77</f>
        <v>0</v>
      </c>
      <c r="L404" s="21">
        <f>Sheet1!$W$77</f>
        <v>0</v>
      </c>
      <c r="M404" s="21">
        <f>Sheet1!$AD$77</f>
        <v>0</v>
      </c>
    </row>
    <row r="405" spans="1:13" ht="36" customHeight="1">
      <c r="A405" s="20">
        <v>2</v>
      </c>
      <c r="B405" s="21">
        <f>Sheet1!$C$76</f>
        <v>0</v>
      </c>
      <c r="C405" s="21">
        <f>Sheet1!$J$76</f>
        <v>0</v>
      </c>
      <c r="D405" s="21">
        <f>Sheet1!$Q$76</f>
        <v>32</v>
      </c>
      <c r="E405" s="21">
        <f>Sheet1!$X$76</f>
        <v>33</v>
      </c>
      <c r="F405" s="21">
        <f>Sheet1!$AE$76</f>
        <v>0</v>
      </c>
      <c r="H405" s="20">
        <v>2</v>
      </c>
      <c r="I405" s="21">
        <f>Sheet1!$C$77</f>
        <v>0</v>
      </c>
      <c r="J405" s="21">
        <f>Sheet1!$J$77</f>
        <v>0</v>
      </c>
      <c r="K405" s="21">
        <f>Sheet1!$Q$77</f>
        <v>34</v>
      </c>
      <c r="L405" s="21">
        <f>Sheet1!$X$77</f>
        <v>0</v>
      </c>
      <c r="M405" s="21">
        <f>Sheet1!$AE$77</f>
        <v>34</v>
      </c>
    </row>
    <row r="406" spans="1:13" ht="36" customHeight="1">
      <c r="A406" s="20">
        <v>3</v>
      </c>
      <c r="B406" s="21">
        <f>Sheet1!$D$76</f>
        <v>0</v>
      </c>
      <c r="C406" s="21">
        <f>Sheet1!$K$76</f>
        <v>0</v>
      </c>
      <c r="D406" s="21">
        <f>Sheet1!$R$76</f>
        <v>0</v>
      </c>
      <c r="E406" s="21">
        <f>Sheet1!$Y$76</f>
        <v>0</v>
      </c>
      <c r="F406" s="21">
        <f>Sheet1!$AF$76</f>
        <v>0</v>
      </c>
      <c r="H406" s="20">
        <v>3</v>
      </c>
      <c r="I406" s="21">
        <f>Sheet1!$D$77</f>
        <v>0</v>
      </c>
      <c r="J406" s="21">
        <f>Sheet1!$K$77</f>
        <v>0</v>
      </c>
      <c r="K406" s="21">
        <f>Sheet1!$R$77</f>
        <v>0</v>
      </c>
      <c r="L406" s="21">
        <f>Sheet1!$Y$77</f>
        <v>0</v>
      </c>
      <c r="M406" s="21">
        <f>Sheet1!$AF$77</f>
        <v>0</v>
      </c>
    </row>
    <row r="407" spans="1:13" ht="36" customHeight="1">
      <c r="A407" s="20">
        <v>4</v>
      </c>
      <c r="B407" s="21">
        <f>Sheet1!$E$76</f>
        <v>0</v>
      </c>
      <c r="C407" s="21">
        <f>Sheet1!$L$76</f>
        <v>0</v>
      </c>
      <c r="D407" s="21">
        <f>Sheet1!$S$76</f>
        <v>33</v>
      </c>
      <c r="E407" s="21">
        <f>Sheet1!$Z$76</f>
        <v>32</v>
      </c>
      <c r="F407" s="21">
        <f>Sheet1!$AG$76</f>
        <v>0</v>
      </c>
      <c r="H407" s="20">
        <v>4</v>
      </c>
      <c r="I407" s="21">
        <f>Sheet1!$E$77</f>
        <v>0</v>
      </c>
      <c r="J407" s="21">
        <f>Sheet1!$L$77</f>
        <v>34</v>
      </c>
      <c r="K407" s="21">
        <f>Sheet1!$S$77</f>
        <v>0</v>
      </c>
      <c r="L407" s="21">
        <f>Sheet1!$Z$77</f>
        <v>26</v>
      </c>
      <c r="M407" s="21">
        <f>Sheet1!$AG$77</f>
        <v>0</v>
      </c>
    </row>
    <row r="408" spans="1:13" ht="36" customHeight="1">
      <c r="A408" s="20">
        <v>5</v>
      </c>
      <c r="B408" s="21">
        <f>Sheet1!$F$76</f>
        <v>0</v>
      </c>
      <c r="C408" s="21">
        <f>Sheet1!$M$76</f>
        <v>33</v>
      </c>
      <c r="D408" s="21" t="str">
        <f>Sheet1!$T$76</f>
        <v>教</v>
      </c>
      <c r="E408" s="21">
        <f>Sheet1!$AA$76</f>
        <v>0</v>
      </c>
      <c r="F408" s="21">
        <f>Sheet1!$AH$76</f>
        <v>32</v>
      </c>
      <c r="H408" s="20">
        <v>5</v>
      </c>
      <c r="I408" s="21">
        <f>Sheet1!$F$77</f>
        <v>26</v>
      </c>
      <c r="J408" s="21">
        <f>Sheet1!$M$77</f>
        <v>0</v>
      </c>
      <c r="K408" s="21" t="str">
        <f>Sheet1!$T$77</f>
        <v>教</v>
      </c>
      <c r="L408" s="21">
        <f>Sheet1!$AA$77</f>
        <v>34</v>
      </c>
      <c r="M408" s="21">
        <f>Sheet1!$AH$77</f>
        <v>0</v>
      </c>
    </row>
    <row r="409" spans="1:13" ht="36" customHeight="1">
      <c r="A409" s="20">
        <v>6</v>
      </c>
      <c r="B409" s="21">
        <f>Sheet1!$G$76</f>
        <v>32</v>
      </c>
      <c r="C409" s="21">
        <f>Sheet1!$N$76</f>
        <v>0</v>
      </c>
      <c r="D409" s="21" t="str">
        <f>Sheet1!$U$76</f>
        <v>研</v>
      </c>
      <c r="E409" s="21">
        <f>Sheet1!$AB$76</f>
        <v>0</v>
      </c>
      <c r="F409" s="21">
        <f>Sheet1!$AI$76</f>
        <v>33</v>
      </c>
      <c r="H409" s="20">
        <v>6</v>
      </c>
      <c r="I409" s="21">
        <f>Sheet1!$G$77</f>
        <v>0</v>
      </c>
      <c r="J409" s="21">
        <f>Sheet1!$N$77</f>
        <v>0</v>
      </c>
      <c r="K409" s="21" t="str">
        <f>Sheet1!$U$77</f>
        <v>研</v>
      </c>
      <c r="L409" s="21">
        <f>Sheet1!$AB$77</f>
        <v>0</v>
      </c>
      <c r="M409" s="21">
        <f>Sheet1!$AI$77</f>
        <v>0</v>
      </c>
    </row>
    <row r="410" spans="1:13" ht="36" customHeight="1">
      <c r="A410" s="20">
        <v>7</v>
      </c>
      <c r="B410" s="21">
        <f>Sheet1!$H$76</f>
        <v>0</v>
      </c>
      <c r="C410" s="21">
        <f>Sheet1!$O$76</f>
        <v>0</v>
      </c>
      <c r="D410" s="21">
        <f>Sheet1!$V$76</f>
        <v>0</v>
      </c>
      <c r="E410" s="21">
        <f>Sheet1!$AC$76</f>
        <v>0</v>
      </c>
      <c r="F410" s="21">
        <f>Sheet1!$AJ$76</f>
        <v>0</v>
      </c>
      <c r="H410" s="20">
        <v>7</v>
      </c>
      <c r="I410" s="21">
        <f>Sheet1!$H$77</f>
        <v>0</v>
      </c>
      <c r="J410" s="21">
        <f>Sheet1!$O$77</f>
        <v>0</v>
      </c>
      <c r="K410" s="21">
        <f>Sheet1!$V$77</f>
        <v>0</v>
      </c>
      <c r="L410" s="21">
        <f>Sheet1!$AC$77</f>
        <v>0</v>
      </c>
      <c r="M410" s="21">
        <f>Sheet1!$AJ$77</f>
        <v>26</v>
      </c>
    </row>
    <row r="412" spans="1:13" ht="36" customHeight="1">
      <c r="A412" s="14" t="s">
        <v>68</v>
      </c>
      <c r="B412" s="15"/>
      <c r="C412" s="15"/>
      <c r="D412" s="15"/>
      <c r="E412" s="15"/>
      <c r="F412" s="15"/>
      <c r="H412" s="14" t="s">
        <v>68</v>
      </c>
      <c r="I412" s="15"/>
      <c r="J412" s="15"/>
      <c r="K412" s="15"/>
      <c r="L412" s="15"/>
      <c r="M412" s="15"/>
    </row>
    <row r="413" spans="1:13" ht="36" customHeight="1">
      <c r="A413" s="16" t="str">
        <f>Sheet1!A78</f>
        <v>徐雪兴</v>
      </c>
      <c r="B413" s="16"/>
      <c r="C413" s="16"/>
      <c r="D413" s="16"/>
      <c r="E413" s="16"/>
      <c r="F413" s="16"/>
      <c r="H413" s="16" t="str">
        <f>Sheet1!A79</f>
        <v>钱建林</v>
      </c>
      <c r="I413" s="16"/>
      <c r="J413" s="16"/>
      <c r="K413" s="16"/>
      <c r="L413" s="16"/>
      <c r="M413" s="16"/>
    </row>
    <row r="414" spans="1:13" ht="36" customHeight="1">
      <c r="A414" s="17" t="s">
        <v>70</v>
      </c>
      <c r="B414" s="18" t="s">
        <v>1</v>
      </c>
      <c r="C414" s="18" t="s">
        <v>2</v>
      </c>
      <c r="D414" s="18" t="s">
        <v>3</v>
      </c>
      <c r="E414" s="18" t="s">
        <v>4</v>
      </c>
      <c r="F414" s="19" t="s">
        <v>5</v>
      </c>
      <c r="H414" s="17" t="s">
        <v>70</v>
      </c>
      <c r="I414" s="18" t="s">
        <v>1</v>
      </c>
      <c r="J414" s="18" t="s">
        <v>2</v>
      </c>
      <c r="K414" s="18" t="s">
        <v>3</v>
      </c>
      <c r="L414" s="18" t="s">
        <v>4</v>
      </c>
      <c r="M414" s="19" t="s">
        <v>5</v>
      </c>
    </row>
    <row r="415" spans="1:13" ht="36" customHeight="1">
      <c r="A415" s="20">
        <v>1</v>
      </c>
      <c r="B415" s="21">
        <f>Sheet1!$B$78</f>
        <v>0</v>
      </c>
      <c r="C415" s="21">
        <f>Sheet1!$I$78</f>
        <v>0</v>
      </c>
      <c r="D415" s="21">
        <f>Sheet1!$P$78</f>
        <v>0</v>
      </c>
      <c r="E415" s="21">
        <f>Sheet1!$W$78</f>
        <v>0</v>
      </c>
      <c r="F415" s="21">
        <f>Sheet1!$AD$78</f>
        <v>0</v>
      </c>
      <c r="H415" s="20">
        <v>1</v>
      </c>
      <c r="I415" s="21">
        <f>Sheet1!$B$79</f>
        <v>0</v>
      </c>
      <c r="J415" s="21">
        <f>Sheet1!$I$79</f>
        <v>0</v>
      </c>
      <c r="K415" s="21">
        <f>Sheet1!$P$79</f>
        <v>0</v>
      </c>
      <c r="L415" s="21">
        <f>Sheet1!$W$79</f>
        <v>0</v>
      </c>
      <c r="M415" s="21">
        <f>Sheet1!$AD$79</f>
        <v>0</v>
      </c>
    </row>
    <row r="416" spans="1:13" ht="36" customHeight="1">
      <c r="A416" s="20">
        <v>2</v>
      </c>
      <c r="B416" s="21">
        <f>Sheet1!$C$78</f>
        <v>32</v>
      </c>
      <c r="C416" s="21">
        <f>Sheet1!$J$78</f>
        <v>0</v>
      </c>
      <c r="D416" s="21">
        <f>Sheet1!$Q$78</f>
        <v>0</v>
      </c>
      <c r="E416" s="21">
        <f>Sheet1!$X$78</f>
        <v>0</v>
      </c>
      <c r="F416" s="21">
        <f>Sheet1!$AE$78</f>
        <v>32</v>
      </c>
      <c r="H416" s="20">
        <v>2</v>
      </c>
      <c r="I416" s="21">
        <f>Sheet1!$C$79</f>
        <v>0</v>
      </c>
      <c r="J416" s="21">
        <f>Sheet1!$J$79</f>
        <v>0</v>
      </c>
      <c r="K416" s="21">
        <f>Sheet1!$Q$79</f>
        <v>0</v>
      </c>
      <c r="L416" s="21">
        <f>Sheet1!$X$79</f>
        <v>0</v>
      </c>
      <c r="M416" s="21">
        <f>Sheet1!$AE$79</f>
        <v>0</v>
      </c>
    </row>
    <row r="417" spans="1:13" ht="36" customHeight="1">
      <c r="A417" s="20">
        <v>3</v>
      </c>
      <c r="B417" s="21">
        <f>Sheet1!$D$78</f>
        <v>0</v>
      </c>
      <c r="C417" s="21">
        <f>Sheet1!$K$78</f>
        <v>0</v>
      </c>
      <c r="D417" s="21">
        <f>Sheet1!$R$78</f>
        <v>32</v>
      </c>
      <c r="E417" s="21">
        <f>Sheet1!$Y$78</f>
        <v>0</v>
      </c>
      <c r="F417" s="21">
        <f>Sheet1!$AF$78</f>
        <v>31</v>
      </c>
      <c r="H417" s="20">
        <v>3</v>
      </c>
      <c r="I417" s="21">
        <f>Sheet1!$D$79</f>
        <v>0</v>
      </c>
      <c r="J417" s="21">
        <f>Sheet1!$K$79</f>
        <v>0</v>
      </c>
      <c r="K417" s="21">
        <f>Sheet1!$R$79</f>
        <v>0</v>
      </c>
      <c r="L417" s="21">
        <f>Sheet1!$Y$79</f>
        <v>33</v>
      </c>
      <c r="M417" s="21">
        <f>Sheet1!$AF$79</f>
        <v>0</v>
      </c>
    </row>
    <row r="418" spans="1:13" ht="36" customHeight="1">
      <c r="A418" s="20">
        <v>4</v>
      </c>
      <c r="B418" s="21">
        <f>Sheet1!$E$78</f>
        <v>0</v>
      </c>
      <c r="C418" s="21">
        <f>Sheet1!$L$78</f>
        <v>0</v>
      </c>
      <c r="D418" s="21">
        <f>Sheet1!$S$78</f>
        <v>31</v>
      </c>
      <c r="E418" s="21">
        <f>Sheet1!$Z$78</f>
        <v>0</v>
      </c>
      <c r="F418" s="21">
        <f>Sheet1!$AG$78</f>
        <v>0</v>
      </c>
      <c r="H418" s="20">
        <v>4</v>
      </c>
      <c r="I418" s="21">
        <f>Sheet1!$E$79</f>
        <v>0</v>
      </c>
      <c r="J418" s="21">
        <f>Sheet1!$L$79</f>
        <v>0</v>
      </c>
      <c r="K418" s="21">
        <f>Sheet1!$S$79</f>
        <v>0</v>
      </c>
      <c r="L418" s="21">
        <f>Sheet1!$Z$79</f>
        <v>0</v>
      </c>
      <c r="M418" s="21">
        <f>Sheet1!$AG$79</f>
        <v>0</v>
      </c>
    </row>
    <row r="419" spans="1:13" ht="36" customHeight="1">
      <c r="A419" s="20">
        <v>5</v>
      </c>
      <c r="B419" s="21">
        <f>Sheet1!$F$78</f>
        <v>0</v>
      </c>
      <c r="C419" s="21">
        <f>Sheet1!$M$78</f>
        <v>32</v>
      </c>
      <c r="D419" s="21" t="str">
        <f>Sheet1!$T$78</f>
        <v>教</v>
      </c>
      <c r="E419" s="21">
        <f>Sheet1!$AA$78</f>
        <v>31</v>
      </c>
      <c r="F419" s="21">
        <f>Sheet1!$AH$78</f>
        <v>0</v>
      </c>
      <c r="H419" s="20">
        <v>5</v>
      </c>
      <c r="I419" s="21">
        <f>Sheet1!$F$79</f>
        <v>33</v>
      </c>
      <c r="J419" s="21">
        <f>Sheet1!$M$79</f>
        <v>0</v>
      </c>
      <c r="K419" s="21" t="str">
        <f>Sheet1!$T$79</f>
        <v>教</v>
      </c>
      <c r="L419" s="21">
        <f>Sheet1!$AA$79</f>
        <v>0</v>
      </c>
      <c r="M419" s="21">
        <f>Sheet1!$AH$79</f>
        <v>33</v>
      </c>
    </row>
    <row r="420" spans="1:13" ht="36" customHeight="1">
      <c r="A420" s="20">
        <v>6</v>
      </c>
      <c r="B420" s="21">
        <f>Sheet1!$G$78</f>
        <v>0</v>
      </c>
      <c r="C420" s="21">
        <f>Sheet1!$N$78</f>
        <v>31</v>
      </c>
      <c r="D420" s="21" t="str">
        <f>Sheet1!$U$78</f>
        <v>研</v>
      </c>
      <c r="E420" s="21">
        <f>Sheet1!$AB$78</f>
        <v>0</v>
      </c>
      <c r="F420" s="21">
        <f>Sheet1!$AI$78</f>
        <v>0</v>
      </c>
      <c r="H420" s="20">
        <v>6</v>
      </c>
      <c r="I420" s="21">
        <f>Sheet1!$G$79</f>
        <v>0</v>
      </c>
      <c r="J420" s="21">
        <f>Sheet1!$N$79</f>
        <v>0</v>
      </c>
      <c r="K420" s="21" t="str">
        <f>Sheet1!$U$79</f>
        <v>研</v>
      </c>
      <c r="L420" s="21">
        <f>Sheet1!$AB$79</f>
        <v>0</v>
      </c>
      <c r="M420" s="21">
        <f>Sheet1!$AI$79</f>
        <v>0</v>
      </c>
    </row>
    <row r="421" spans="1:13" ht="36" customHeight="1">
      <c r="A421" s="20">
        <v>7</v>
      </c>
      <c r="B421" s="21">
        <f>Sheet1!$H$78</f>
        <v>0</v>
      </c>
      <c r="C421" s="21">
        <f>Sheet1!$O$78</f>
        <v>0</v>
      </c>
      <c r="D421" s="21">
        <f>Sheet1!$V$78</f>
        <v>0</v>
      </c>
      <c r="E421" s="21">
        <f>Sheet1!$AC$78</f>
        <v>0</v>
      </c>
      <c r="F421" s="21">
        <f>Sheet1!$AJ$78</f>
        <v>0</v>
      </c>
      <c r="H421" s="20">
        <v>7</v>
      </c>
      <c r="I421" s="21">
        <f>Sheet1!$H$79</f>
        <v>0</v>
      </c>
      <c r="J421" s="21">
        <f>Sheet1!$O$79</f>
        <v>0</v>
      </c>
      <c r="K421" s="21">
        <f>Sheet1!$V$79</f>
        <v>33</v>
      </c>
      <c r="L421" s="21">
        <f>Sheet1!$AC$79</f>
        <v>0</v>
      </c>
      <c r="M421" s="21">
        <f>Sheet1!$AJ$79</f>
        <v>0</v>
      </c>
    </row>
    <row r="423" spans="1:13" ht="36" customHeight="1">
      <c r="A423" s="14" t="s">
        <v>68</v>
      </c>
      <c r="B423" s="15"/>
      <c r="C423" s="15"/>
      <c r="D423" s="15"/>
      <c r="E423" s="15"/>
      <c r="F423" s="15"/>
      <c r="H423" s="14" t="s">
        <v>68</v>
      </c>
      <c r="I423" s="15"/>
      <c r="J423" s="15"/>
      <c r="K423" s="15"/>
      <c r="L423" s="15"/>
      <c r="M423" s="15"/>
    </row>
    <row r="424" spans="1:13" ht="36" customHeight="1">
      <c r="A424" s="16" t="str">
        <f>Sheet1!A80</f>
        <v>温简</v>
      </c>
      <c r="B424" s="16"/>
      <c r="C424" s="16"/>
      <c r="D424" s="16"/>
      <c r="E424" s="16"/>
      <c r="F424" s="16"/>
      <c r="H424" s="16" t="str">
        <f>Sheet1!A81</f>
        <v>俞婕</v>
      </c>
      <c r="I424" s="16"/>
      <c r="J424" s="16"/>
      <c r="K424" s="16"/>
      <c r="L424" s="16"/>
      <c r="M424" s="16"/>
    </row>
    <row r="425" spans="1:13" ht="36" customHeight="1">
      <c r="A425" s="17" t="s">
        <v>70</v>
      </c>
      <c r="B425" s="18" t="s">
        <v>1</v>
      </c>
      <c r="C425" s="18" t="s">
        <v>2</v>
      </c>
      <c r="D425" s="18" t="s">
        <v>3</v>
      </c>
      <c r="E425" s="18" t="s">
        <v>4</v>
      </c>
      <c r="F425" s="19" t="s">
        <v>5</v>
      </c>
      <c r="H425" s="17" t="s">
        <v>70</v>
      </c>
      <c r="I425" s="18" t="s">
        <v>1</v>
      </c>
      <c r="J425" s="18" t="s">
        <v>2</v>
      </c>
      <c r="K425" s="18" t="s">
        <v>3</v>
      </c>
      <c r="L425" s="18" t="s">
        <v>4</v>
      </c>
      <c r="M425" s="19" t="s">
        <v>5</v>
      </c>
    </row>
    <row r="426" spans="1:13" ht="36" customHeight="1">
      <c r="A426" s="20">
        <v>1</v>
      </c>
      <c r="B426" s="21">
        <f>Sheet1!$B$80</f>
        <v>0</v>
      </c>
      <c r="C426" s="21">
        <f>Sheet1!$I$80</f>
        <v>0</v>
      </c>
      <c r="D426" s="21">
        <f>Sheet1!$P$80</f>
        <v>0</v>
      </c>
      <c r="E426" s="21">
        <f>Sheet1!$W$80</f>
        <v>0</v>
      </c>
      <c r="F426" s="21">
        <f>Sheet1!$AD$80</f>
        <v>0</v>
      </c>
      <c r="H426" s="20">
        <v>1</v>
      </c>
      <c r="I426" s="21">
        <f>Sheet1!$B$81</f>
        <v>0</v>
      </c>
      <c r="J426" s="21">
        <f>Sheet1!$I$81</f>
        <v>0</v>
      </c>
      <c r="K426" s="21">
        <f>Sheet1!$P$81</f>
        <v>0</v>
      </c>
      <c r="L426" s="21">
        <f>Sheet1!$W$81</f>
        <v>0</v>
      </c>
      <c r="M426" s="21">
        <f>Sheet1!$AD$81</f>
        <v>0</v>
      </c>
    </row>
    <row r="427" spans="1:13" ht="36" customHeight="1">
      <c r="A427" s="20">
        <v>2</v>
      </c>
      <c r="B427" s="21">
        <f>Sheet1!$C$80</f>
        <v>0</v>
      </c>
      <c r="C427" s="21">
        <f>Sheet1!$J$80</f>
        <v>0</v>
      </c>
      <c r="D427" s="21">
        <f>Sheet1!$Q$80</f>
        <v>0</v>
      </c>
      <c r="E427" s="21">
        <f>Sheet1!$X$80</f>
        <v>0</v>
      </c>
      <c r="F427" s="21">
        <f>Sheet1!$AE$80</f>
        <v>0</v>
      </c>
      <c r="H427" s="20">
        <v>2</v>
      </c>
      <c r="I427" s="21">
        <f>Sheet1!$C$81</f>
        <v>0</v>
      </c>
      <c r="J427" s="21">
        <f>Sheet1!$J$81</f>
        <v>0</v>
      </c>
      <c r="K427" s="21">
        <f>Sheet1!$Q$81</f>
        <v>36</v>
      </c>
      <c r="L427" s="21">
        <f>Sheet1!$X$81</f>
        <v>0</v>
      </c>
      <c r="M427" s="21">
        <f>Sheet1!$AE$81</f>
        <v>0</v>
      </c>
    </row>
    <row r="428" spans="1:13" ht="36" customHeight="1">
      <c r="A428" s="20">
        <v>3</v>
      </c>
      <c r="B428" s="21">
        <f>Sheet1!$D$80</f>
        <v>0</v>
      </c>
      <c r="C428" s="21">
        <f>Sheet1!$K$80</f>
        <v>0</v>
      </c>
      <c r="D428" s="21">
        <f>Sheet1!$R$80</f>
        <v>0</v>
      </c>
      <c r="E428" s="21">
        <f>Sheet1!$Y$80</f>
        <v>0</v>
      </c>
      <c r="F428" s="21">
        <f>Sheet1!$AF$80</f>
        <v>0</v>
      </c>
      <c r="H428" s="20">
        <v>3</v>
      </c>
      <c r="I428" s="21">
        <f>Sheet1!$D$81</f>
        <v>0</v>
      </c>
      <c r="J428" s="21">
        <f>Sheet1!$K$81</f>
        <v>35</v>
      </c>
      <c r="K428" s="21">
        <f>Sheet1!$R$81</f>
        <v>0</v>
      </c>
      <c r="L428" s="21">
        <f>Sheet1!$Y$81</f>
        <v>0</v>
      </c>
      <c r="M428" s="21">
        <f>Sheet1!$AF$81</f>
        <v>0</v>
      </c>
    </row>
    <row r="429" spans="1:13" ht="36" customHeight="1">
      <c r="A429" s="20">
        <v>4</v>
      </c>
      <c r="B429" s="21">
        <f>Sheet1!$E$80</f>
        <v>34</v>
      </c>
      <c r="C429" s="21">
        <f>Sheet1!$L$80</f>
        <v>0</v>
      </c>
      <c r="D429" s="21">
        <f>Sheet1!$S$80</f>
        <v>0</v>
      </c>
      <c r="E429" s="21">
        <f>Sheet1!$Z$80</f>
        <v>34</v>
      </c>
      <c r="F429" s="21">
        <f>Sheet1!$AG$80</f>
        <v>34</v>
      </c>
      <c r="H429" s="20">
        <v>4</v>
      </c>
      <c r="I429" s="21">
        <f>Sheet1!$E$81</f>
        <v>0</v>
      </c>
      <c r="J429" s="21">
        <f>Sheet1!$L$81</f>
        <v>0</v>
      </c>
      <c r="K429" s="21">
        <f>Sheet1!$S$81</f>
        <v>0</v>
      </c>
      <c r="L429" s="21">
        <f>Sheet1!$Z$81</f>
        <v>0</v>
      </c>
      <c r="M429" s="21">
        <f>Sheet1!$AG$81</f>
        <v>0</v>
      </c>
    </row>
    <row r="430" spans="1:13" ht="36" customHeight="1">
      <c r="A430" s="20">
        <v>5</v>
      </c>
      <c r="B430" s="21">
        <f>Sheet1!$F$80</f>
        <v>0</v>
      </c>
      <c r="C430" s="21">
        <f>Sheet1!$M$80</f>
        <v>34</v>
      </c>
      <c r="D430" s="21" t="str">
        <f>Sheet1!$T$80</f>
        <v>教</v>
      </c>
      <c r="E430" s="21">
        <f>Sheet1!$AA$80</f>
        <v>0</v>
      </c>
      <c r="F430" s="21">
        <f>Sheet1!$AH$80</f>
        <v>0</v>
      </c>
      <c r="H430" s="20">
        <v>5</v>
      </c>
      <c r="I430" s="21">
        <f>Sheet1!$F$81</f>
        <v>36</v>
      </c>
      <c r="J430" s="21">
        <f>Sheet1!$M$81</f>
        <v>0</v>
      </c>
      <c r="K430" s="21" t="str">
        <f>Sheet1!$T$81</f>
        <v>教</v>
      </c>
      <c r="L430" s="21">
        <f>Sheet1!$AA$81</f>
        <v>35</v>
      </c>
      <c r="M430" s="21">
        <f>Sheet1!$AH$81</f>
        <v>36</v>
      </c>
    </row>
    <row r="431" spans="1:13" ht="36" customHeight="1">
      <c r="A431" s="20">
        <v>6</v>
      </c>
      <c r="B431" s="21">
        <f>Sheet1!$G$80</f>
        <v>0</v>
      </c>
      <c r="C431" s="21">
        <f>Sheet1!$N$80</f>
        <v>0</v>
      </c>
      <c r="D431" s="21" t="str">
        <f>Sheet1!$U$80</f>
        <v>研</v>
      </c>
      <c r="E431" s="21">
        <f>Sheet1!$AB$80</f>
        <v>0</v>
      </c>
      <c r="F431" s="21">
        <f>Sheet1!$AI$80</f>
        <v>0</v>
      </c>
      <c r="H431" s="20">
        <v>6</v>
      </c>
      <c r="I431" s="21">
        <f>Sheet1!$G$81</f>
        <v>35</v>
      </c>
      <c r="J431" s="21">
        <f>Sheet1!$N$81</f>
        <v>0</v>
      </c>
      <c r="K431" s="21" t="str">
        <f>Sheet1!$U$81</f>
        <v>研</v>
      </c>
      <c r="L431" s="21">
        <f>Sheet1!$AB$81</f>
        <v>36</v>
      </c>
      <c r="M431" s="21">
        <f>Sheet1!$AI$81</f>
        <v>0</v>
      </c>
    </row>
    <row r="432" spans="1:13" ht="36" customHeight="1">
      <c r="A432" s="20">
        <v>7</v>
      </c>
      <c r="B432" s="21">
        <f>Sheet1!$H$80</f>
        <v>0</v>
      </c>
      <c r="C432" s="21">
        <f>Sheet1!$O$80</f>
        <v>0</v>
      </c>
      <c r="D432" s="21">
        <f>Sheet1!$V$80</f>
        <v>0</v>
      </c>
      <c r="E432" s="21">
        <f>Sheet1!$AC$80</f>
        <v>0</v>
      </c>
      <c r="F432" s="21">
        <f>Sheet1!$AJ$80</f>
        <v>0</v>
      </c>
      <c r="H432" s="20">
        <v>7</v>
      </c>
      <c r="I432" s="21">
        <f>Sheet1!$H$81</f>
        <v>0</v>
      </c>
      <c r="J432" s="21">
        <f>Sheet1!$O$81</f>
        <v>0</v>
      </c>
      <c r="K432" s="21">
        <f>Sheet1!$V$81</f>
        <v>35</v>
      </c>
      <c r="L432" s="21">
        <f>Sheet1!$AC$81</f>
        <v>0</v>
      </c>
      <c r="M432" s="21">
        <f>Sheet1!$AJ$81</f>
        <v>0</v>
      </c>
    </row>
    <row r="434" spans="1:13" ht="36" customHeight="1">
      <c r="A434" s="14" t="s">
        <v>68</v>
      </c>
      <c r="B434" s="15"/>
      <c r="C434" s="15"/>
      <c r="D434" s="15"/>
      <c r="E434" s="15"/>
      <c r="F434" s="15"/>
      <c r="H434" s="14" t="s">
        <v>68</v>
      </c>
      <c r="I434" s="15"/>
      <c r="J434" s="15"/>
      <c r="K434" s="15"/>
      <c r="L434" s="15"/>
      <c r="M434" s="15"/>
    </row>
    <row r="435" spans="1:13" ht="36" customHeight="1">
      <c r="A435" s="16" t="str">
        <f>Sheet1!A82</f>
        <v>吴曦菁</v>
      </c>
      <c r="B435" s="16"/>
      <c r="C435" s="16"/>
      <c r="D435" s="16"/>
      <c r="E435" s="16"/>
      <c r="F435" s="16"/>
      <c r="H435" s="16" t="str">
        <f>Sheet1!A83</f>
        <v>汪卫元</v>
      </c>
      <c r="I435" s="16"/>
      <c r="J435" s="16"/>
      <c r="K435" s="16"/>
      <c r="L435" s="16"/>
      <c r="M435" s="16"/>
    </row>
    <row r="436" spans="1:13" ht="36" customHeight="1">
      <c r="A436" s="17" t="s">
        <v>70</v>
      </c>
      <c r="B436" s="18" t="s">
        <v>1</v>
      </c>
      <c r="C436" s="18" t="s">
        <v>2</v>
      </c>
      <c r="D436" s="18" t="s">
        <v>3</v>
      </c>
      <c r="E436" s="18" t="s">
        <v>4</v>
      </c>
      <c r="F436" s="19" t="s">
        <v>5</v>
      </c>
      <c r="H436" s="17" t="s">
        <v>70</v>
      </c>
      <c r="I436" s="18" t="s">
        <v>1</v>
      </c>
      <c r="J436" s="18" t="s">
        <v>2</v>
      </c>
      <c r="K436" s="18" t="s">
        <v>3</v>
      </c>
      <c r="L436" s="18" t="s">
        <v>4</v>
      </c>
      <c r="M436" s="19" t="s">
        <v>5</v>
      </c>
    </row>
    <row r="437" spans="1:13" ht="36" customHeight="1">
      <c r="A437" s="20">
        <v>1</v>
      </c>
      <c r="B437" s="21">
        <f>Sheet1!$B$82</f>
        <v>0</v>
      </c>
      <c r="C437" s="21">
        <f>Sheet1!$I$82</f>
        <v>32</v>
      </c>
      <c r="D437" s="21">
        <f>Sheet1!$P$82</f>
        <v>0</v>
      </c>
      <c r="E437" s="21">
        <f>Sheet1!$W$82</f>
        <v>0</v>
      </c>
      <c r="F437" s="21">
        <f>Sheet1!$AD$82</f>
        <v>0</v>
      </c>
      <c r="H437" s="20">
        <v>1</v>
      </c>
      <c r="I437" s="21">
        <f>Sheet1!$B$83</f>
        <v>0</v>
      </c>
      <c r="J437" s="21">
        <f>Sheet1!$I$83</f>
        <v>0</v>
      </c>
      <c r="K437" s="21">
        <f>Sheet1!$P$83</f>
        <v>0</v>
      </c>
      <c r="L437" s="21">
        <f>Sheet1!$W$83</f>
        <v>0</v>
      </c>
      <c r="M437" s="21">
        <f>Sheet1!$AD$83</f>
        <v>0</v>
      </c>
    </row>
    <row r="438" spans="1:13" ht="36" customHeight="1">
      <c r="A438" s="20">
        <v>2</v>
      </c>
      <c r="B438" s="21">
        <f>Sheet1!$C$82</f>
        <v>0</v>
      </c>
      <c r="C438" s="21">
        <f>Sheet1!$J$82</f>
        <v>0</v>
      </c>
      <c r="D438" s="21">
        <f>Sheet1!$Q$82</f>
        <v>0</v>
      </c>
      <c r="E438" s="21">
        <f>Sheet1!$X$82</f>
        <v>31</v>
      </c>
      <c r="F438" s="21">
        <f>Sheet1!$AE$82</f>
        <v>0</v>
      </c>
      <c r="H438" s="20">
        <v>2</v>
      </c>
      <c r="I438" s="21">
        <f>Sheet1!$C$83</f>
        <v>0</v>
      </c>
      <c r="J438" s="21">
        <f>Sheet1!$J$83</f>
        <v>0</v>
      </c>
      <c r="K438" s="21">
        <f>Sheet1!$Q$83</f>
        <v>0</v>
      </c>
      <c r="L438" s="21">
        <f>Sheet1!$X$83</f>
        <v>0</v>
      </c>
      <c r="M438" s="21">
        <f>Sheet1!$AE$83</f>
        <v>0</v>
      </c>
    </row>
    <row r="439" spans="1:13" ht="36" customHeight="1">
      <c r="A439" s="20">
        <v>3</v>
      </c>
      <c r="B439" s="21">
        <f>Sheet1!$D$82</f>
        <v>0</v>
      </c>
      <c r="C439" s="21">
        <f>Sheet1!$K$82</f>
        <v>0</v>
      </c>
      <c r="D439" s="21">
        <f>Sheet1!$R$82</f>
        <v>0</v>
      </c>
      <c r="E439" s="21">
        <f>Sheet1!$Y$82</f>
        <v>0</v>
      </c>
      <c r="F439" s="21">
        <f>Sheet1!$AF$82</f>
        <v>33</v>
      </c>
      <c r="H439" s="20">
        <v>3</v>
      </c>
      <c r="I439" s="21">
        <f>Sheet1!$D$83</f>
        <v>0</v>
      </c>
      <c r="J439" s="21">
        <f>Sheet1!$K$83</f>
        <v>0</v>
      </c>
      <c r="K439" s="21">
        <f>Sheet1!$R$83</f>
        <v>0</v>
      </c>
      <c r="L439" s="21">
        <f>Sheet1!$Y$83</f>
        <v>0</v>
      </c>
      <c r="M439" s="21">
        <f>Sheet1!$AF$83</f>
        <v>0</v>
      </c>
    </row>
    <row r="440" spans="1:13" ht="36" customHeight="1">
      <c r="A440" s="20">
        <v>4</v>
      </c>
      <c r="B440" s="21">
        <f>Sheet1!$E$82</f>
        <v>0</v>
      </c>
      <c r="C440" s="21">
        <f>Sheet1!$L$82</f>
        <v>0</v>
      </c>
      <c r="D440" s="21">
        <f>Sheet1!$S$82</f>
        <v>0</v>
      </c>
      <c r="E440" s="21">
        <f>Sheet1!$Z$82</f>
        <v>0</v>
      </c>
      <c r="F440" s="21">
        <f>Sheet1!$AG$82</f>
        <v>0</v>
      </c>
      <c r="H440" s="20">
        <v>4</v>
      </c>
      <c r="I440" s="21">
        <f>Sheet1!$E$83</f>
        <v>0</v>
      </c>
      <c r="J440" s="21">
        <f>Sheet1!$L$83</f>
        <v>0</v>
      </c>
      <c r="K440" s="21">
        <f>Sheet1!$S$83</f>
        <v>0</v>
      </c>
      <c r="L440" s="21">
        <f>Sheet1!$Z$83</f>
        <v>0</v>
      </c>
      <c r="M440" s="21">
        <f>Sheet1!$AG$83</f>
        <v>35</v>
      </c>
    </row>
    <row r="441" spans="1:13" ht="36" customHeight="1">
      <c r="A441" s="20">
        <v>5</v>
      </c>
      <c r="B441" s="21">
        <f>Sheet1!$F$82</f>
        <v>0</v>
      </c>
      <c r="C441" s="21">
        <f>Sheet1!$M$82</f>
        <v>31</v>
      </c>
      <c r="D441" s="21" t="str">
        <f>Sheet1!$T$82</f>
        <v>教</v>
      </c>
      <c r="E441" s="21">
        <f>Sheet1!$AA$82</f>
        <v>0</v>
      </c>
      <c r="F441" s="21">
        <f>Sheet1!$AH$82</f>
        <v>0</v>
      </c>
      <c r="H441" s="20">
        <v>5</v>
      </c>
      <c r="I441" s="21">
        <f>Sheet1!$F$83</f>
        <v>0</v>
      </c>
      <c r="J441" s="21">
        <f>Sheet1!$M$83</f>
        <v>36</v>
      </c>
      <c r="K441" s="21">
        <f>Sheet1!$T$83</f>
        <v>0</v>
      </c>
      <c r="L441" s="21">
        <f>Sheet1!$AA$83</f>
        <v>36</v>
      </c>
      <c r="M441" s="21" t="str">
        <f>Sheet1!$AH$83</f>
        <v>教</v>
      </c>
    </row>
    <row r="442" spans="1:13" ht="36" customHeight="1">
      <c r="A442" s="20">
        <v>6</v>
      </c>
      <c r="B442" s="21">
        <f>Sheet1!$G$82</f>
        <v>33</v>
      </c>
      <c r="C442" s="21">
        <f>Sheet1!$N$82</f>
        <v>0</v>
      </c>
      <c r="D442" s="21" t="str">
        <f>Sheet1!$U$82</f>
        <v>研</v>
      </c>
      <c r="E442" s="21">
        <f>Sheet1!$AB$82</f>
        <v>34</v>
      </c>
      <c r="F442" s="21">
        <f>Sheet1!$AI$82</f>
        <v>0</v>
      </c>
      <c r="H442" s="20">
        <v>6</v>
      </c>
      <c r="I442" s="21">
        <f>Sheet1!$G$83</f>
        <v>0</v>
      </c>
      <c r="J442" s="21">
        <f>Sheet1!$N$83</f>
        <v>0</v>
      </c>
      <c r="K442" s="21">
        <f>Sheet1!$U$83</f>
        <v>35</v>
      </c>
      <c r="L442" s="21">
        <f>Sheet1!$AB$83</f>
        <v>0</v>
      </c>
      <c r="M442" s="21" t="str">
        <f>Sheet1!$AI$83</f>
        <v>研</v>
      </c>
    </row>
    <row r="443" spans="1:13" ht="36" customHeight="1">
      <c r="A443" s="20">
        <v>7</v>
      </c>
      <c r="B443" s="21">
        <f>Sheet1!$H$82</f>
        <v>0</v>
      </c>
      <c r="C443" s="21">
        <f>Sheet1!$O$82</f>
        <v>34</v>
      </c>
      <c r="D443" s="21">
        <f>Sheet1!$V$82</f>
        <v>0</v>
      </c>
      <c r="E443" s="21">
        <f>Sheet1!$AC$82</f>
        <v>0</v>
      </c>
      <c r="F443" s="21">
        <f>Sheet1!$AJ$82</f>
        <v>32</v>
      </c>
      <c r="H443" s="20">
        <v>7</v>
      </c>
      <c r="I443" s="21">
        <f>Sheet1!$H$83</f>
        <v>0</v>
      </c>
      <c r="J443" s="21">
        <f>Sheet1!$O$83</f>
        <v>0</v>
      </c>
      <c r="K443" s="21">
        <f>Sheet1!$V$83</f>
        <v>0</v>
      </c>
      <c r="L443" s="21">
        <f>Sheet1!$AC$83</f>
        <v>0</v>
      </c>
      <c r="M443" s="21">
        <f>Sheet1!$AJ$83</f>
        <v>0</v>
      </c>
    </row>
    <row r="445" spans="1:13" ht="36" customHeight="1">
      <c r="A445" s="14" t="s">
        <v>68</v>
      </c>
      <c r="B445" s="15"/>
      <c r="C445" s="15"/>
      <c r="D445" s="15"/>
      <c r="E445" s="15"/>
      <c r="F445" s="15"/>
      <c r="H445" s="14" t="s">
        <v>68</v>
      </c>
      <c r="I445" s="15"/>
      <c r="J445" s="15"/>
      <c r="K445" s="15"/>
      <c r="L445" s="15"/>
      <c r="M445" s="15"/>
    </row>
    <row r="446" spans="1:13" ht="36" customHeight="1">
      <c r="A446" s="16" t="str">
        <f>Sheet1!A84</f>
        <v>周志康</v>
      </c>
      <c r="B446" s="16"/>
      <c r="C446" s="16"/>
      <c r="D446" s="16"/>
      <c r="E446" s="16"/>
      <c r="F446" s="16"/>
      <c r="H446" s="16" t="str">
        <f>Sheet1!A85</f>
        <v>张晨晓</v>
      </c>
      <c r="I446" s="16"/>
      <c r="J446" s="16"/>
      <c r="K446" s="16"/>
      <c r="L446" s="16"/>
      <c r="M446" s="16"/>
    </row>
    <row r="447" spans="1:13" ht="36" customHeight="1">
      <c r="A447" s="17" t="s">
        <v>70</v>
      </c>
      <c r="B447" s="18" t="s">
        <v>1</v>
      </c>
      <c r="C447" s="18" t="s">
        <v>2</v>
      </c>
      <c r="D447" s="18" t="s">
        <v>3</v>
      </c>
      <c r="E447" s="18" t="s">
        <v>4</v>
      </c>
      <c r="F447" s="19" t="s">
        <v>5</v>
      </c>
      <c r="H447" s="17" t="s">
        <v>70</v>
      </c>
      <c r="I447" s="18" t="s">
        <v>1</v>
      </c>
      <c r="J447" s="18" t="s">
        <v>2</v>
      </c>
      <c r="K447" s="18" t="s">
        <v>3</v>
      </c>
      <c r="L447" s="18" t="s">
        <v>4</v>
      </c>
      <c r="M447" s="19" t="s">
        <v>5</v>
      </c>
    </row>
    <row r="448" spans="1:13" ht="36" customHeight="1">
      <c r="A448" s="20">
        <v>1</v>
      </c>
      <c r="B448" s="21">
        <f>Sheet1!$B$84</f>
        <v>0</v>
      </c>
      <c r="C448" s="21">
        <f>Sheet1!$I$84</f>
        <v>0</v>
      </c>
      <c r="D448" s="21">
        <f>Sheet1!$P$84</f>
        <v>0</v>
      </c>
      <c r="E448" s="21">
        <f>Sheet1!$W$84</f>
        <v>0</v>
      </c>
      <c r="F448" s="21">
        <f>Sheet1!$AD$84</f>
        <v>0</v>
      </c>
      <c r="H448" s="20">
        <v>1</v>
      </c>
      <c r="I448" s="21">
        <f>Sheet1!$B$85</f>
        <v>0</v>
      </c>
      <c r="J448" s="21">
        <f>Sheet1!$I$85</f>
        <v>0</v>
      </c>
      <c r="K448" s="21">
        <f>Sheet1!$P$85</f>
        <v>0</v>
      </c>
      <c r="L448" s="21">
        <f>Sheet1!$W$85</f>
        <v>0</v>
      </c>
      <c r="M448" s="21">
        <f>Sheet1!$AD$85</f>
        <v>0</v>
      </c>
    </row>
    <row r="449" spans="1:13" ht="36" customHeight="1">
      <c r="A449" s="20">
        <v>2</v>
      </c>
      <c r="B449" s="21">
        <f>Sheet1!$C$84</f>
        <v>31</v>
      </c>
      <c r="C449" s="21">
        <f>Sheet1!$J$84</f>
        <v>0</v>
      </c>
      <c r="D449" s="21">
        <f>Sheet1!$Q$84</f>
        <v>0</v>
      </c>
      <c r="E449" s="21">
        <f>Sheet1!$X$84</f>
        <v>25</v>
      </c>
      <c r="F449" s="21">
        <f>Sheet1!$AE$84</f>
        <v>0</v>
      </c>
      <c r="H449" s="20">
        <v>2</v>
      </c>
      <c r="I449" s="21">
        <f>Sheet1!$C$85</f>
        <v>0</v>
      </c>
      <c r="J449" s="21">
        <f>Sheet1!$J$85</f>
        <v>0</v>
      </c>
      <c r="K449" s="21">
        <f>Sheet1!$Q$85</f>
        <v>0</v>
      </c>
      <c r="L449" s="21">
        <f>Sheet1!$X$85</f>
        <v>34</v>
      </c>
      <c r="M449" s="21">
        <f>Sheet1!$AE$85</f>
        <v>0</v>
      </c>
    </row>
    <row r="450" spans="1:13" ht="36" customHeight="1">
      <c r="A450" s="20">
        <v>3</v>
      </c>
      <c r="B450" s="21">
        <f>Sheet1!$D$84</f>
        <v>26</v>
      </c>
      <c r="C450" s="21">
        <f>Sheet1!$K$84</f>
        <v>0</v>
      </c>
      <c r="D450" s="21">
        <f>Sheet1!$R$84</f>
        <v>0</v>
      </c>
      <c r="E450" s="21">
        <f>Sheet1!$Y$84</f>
        <v>0</v>
      </c>
      <c r="F450" s="21">
        <f>Sheet1!$AF$84</f>
        <v>0</v>
      </c>
      <c r="H450" s="20">
        <v>3</v>
      </c>
      <c r="I450" s="21">
        <f>Sheet1!$D$85</f>
        <v>0</v>
      </c>
      <c r="J450" s="21">
        <f>Sheet1!$K$85</f>
        <v>33</v>
      </c>
      <c r="K450" s="21">
        <f>Sheet1!$R$85</f>
        <v>0</v>
      </c>
      <c r="L450" s="21">
        <f>Sheet1!$Y$85</f>
        <v>0</v>
      </c>
      <c r="M450" s="21">
        <f>Sheet1!$AF$85</f>
        <v>0</v>
      </c>
    </row>
    <row r="451" spans="1:13" ht="36" customHeight="1">
      <c r="A451" s="20">
        <v>4</v>
      </c>
      <c r="B451" s="21">
        <f>Sheet1!$E$84</f>
        <v>0</v>
      </c>
      <c r="C451" s="21">
        <f>Sheet1!$L$84</f>
        <v>0</v>
      </c>
      <c r="D451" s="21">
        <f>Sheet1!$S$84</f>
        <v>0</v>
      </c>
      <c r="E451" s="21">
        <f>Sheet1!$Z$84</f>
        <v>0</v>
      </c>
      <c r="F451" s="21">
        <f>Sheet1!$AG$84</f>
        <v>26</v>
      </c>
      <c r="H451" s="20">
        <v>4</v>
      </c>
      <c r="I451" s="21">
        <f>Sheet1!$E$85</f>
        <v>0</v>
      </c>
      <c r="J451" s="21">
        <f>Sheet1!$L$85</f>
        <v>0</v>
      </c>
      <c r="K451" s="21">
        <f>Sheet1!$S$85</f>
        <v>0</v>
      </c>
      <c r="L451" s="21">
        <f>Sheet1!$Z$85</f>
        <v>0</v>
      </c>
      <c r="M451" s="21">
        <f>Sheet1!$AG$85</f>
        <v>22</v>
      </c>
    </row>
    <row r="452" spans="1:13" ht="36" customHeight="1">
      <c r="A452" s="20">
        <v>5</v>
      </c>
      <c r="B452" s="21">
        <f>Sheet1!$F$84</f>
        <v>0</v>
      </c>
      <c r="C452" s="21">
        <f>Sheet1!$M$84</f>
        <v>25</v>
      </c>
      <c r="D452" s="21">
        <f>Sheet1!$T$84</f>
        <v>0</v>
      </c>
      <c r="E452" s="21">
        <f>Sheet1!$AA$84</f>
        <v>0</v>
      </c>
      <c r="F452" s="21" t="str">
        <f>Sheet1!$AH$84</f>
        <v>教</v>
      </c>
      <c r="H452" s="20">
        <v>5</v>
      </c>
      <c r="I452" s="21">
        <f>Sheet1!$F$85</f>
        <v>0</v>
      </c>
      <c r="J452" s="21">
        <f>Sheet1!$M$85</f>
        <v>0</v>
      </c>
      <c r="K452" s="21">
        <f>Sheet1!$T$85</f>
        <v>22</v>
      </c>
      <c r="L452" s="21">
        <f>Sheet1!$AA$85</f>
        <v>0</v>
      </c>
      <c r="M452" s="21" t="str">
        <f>Sheet1!$AH$85</f>
        <v>教</v>
      </c>
    </row>
    <row r="453" spans="1:13" ht="36" customHeight="1">
      <c r="A453" s="20">
        <v>6</v>
      </c>
      <c r="B453" s="21">
        <f>Sheet1!$G$84</f>
        <v>24</v>
      </c>
      <c r="C453" s="21">
        <f>Sheet1!$N$84</f>
        <v>0</v>
      </c>
      <c r="D453" s="21">
        <f>Sheet1!$U$84</f>
        <v>31</v>
      </c>
      <c r="E453" s="21">
        <f>Sheet1!$AB$84</f>
        <v>24</v>
      </c>
      <c r="F453" s="21" t="str">
        <f>Sheet1!$AI$84</f>
        <v>研</v>
      </c>
      <c r="H453" s="20">
        <v>6</v>
      </c>
      <c r="I453" s="21">
        <f>Sheet1!$G$85</f>
        <v>21</v>
      </c>
      <c r="J453" s="21">
        <f>Sheet1!$N$85</f>
        <v>34</v>
      </c>
      <c r="K453" s="21">
        <f>Sheet1!$U$85</f>
        <v>21</v>
      </c>
      <c r="L453" s="21">
        <f>Sheet1!$AB$85</f>
        <v>23</v>
      </c>
      <c r="M453" s="21" t="str">
        <f>Sheet1!$AI$85</f>
        <v>研</v>
      </c>
    </row>
    <row r="454" spans="1:13" ht="36" customHeight="1">
      <c r="A454" s="20">
        <v>7</v>
      </c>
      <c r="B454" s="21">
        <f>Sheet1!$H$84</f>
        <v>0</v>
      </c>
      <c r="C454" s="21">
        <f>Sheet1!$O$84</f>
        <v>32</v>
      </c>
      <c r="D454" s="21">
        <f>Sheet1!$V$84</f>
        <v>0</v>
      </c>
      <c r="E454" s="21">
        <f>Sheet1!$AC$84</f>
        <v>32</v>
      </c>
      <c r="F454" s="21">
        <f>Sheet1!$AJ$84</f>
        <v>0</v>
      </c>
      <c r="H454" s="20">
        <v>7</v>
      </c>
      <c r="I454" s="21">
        <f>Sheet1!$H$85</f>
        <v>0</v>
      </c>
      <c r="J454" s="21">
        <f>Sheet1!$O$85</f>
        <v>23</v>
      </c>
      <c r="K454" s="21">
        <f>Sheet1!$V$85</f>
        <v>0</v>
      </c>
      <c r="L454" s="21">
        <f>Sheet1!$AC$85</f>
        <v>0</v>
      </c>
      <c r="M454" s="21">
        <f>Sheet1!$AJ$85</f>
        <v>33</v>
      </c>
    </row>
    <row r="456" spans="1:13" ht="36" customHeight="1">
      <c r="A456" s="14" t="s">
        <v>68</v>
      </c>
      <c r="B456" s="15"/>
      <c r="C456" s="15"/>
      <c r="D456" s="15"/>
      <c r="E456" s="15"/>
      <c r="F456" s="15"/>
      <c r="H456" s="14" t="s">
        <v>68</v>
      </c>
      <c r="I456" s="15"/>
      <c r="J456" s="15"/>
      <c r="K456" s="15"/>
      <c r="L456" s="15"/>
      <c r="M456" s="15"/>
    </row>
    <row r="457" spans="1:13" ht="36" customHeight="1">
      <c r="A457" s="16" t="str">
        <f>Sheet1!A86</f>
        <v>金雪明</v>
      </c>
      <c r="B457" s="16"/>
      <c r="C457" s="16"/>
      <c r="D457" s="16"/>
      <c r="E457" s="16"/>
      <c r="F457" s="16"/>
      <c r="H457" s="16" t="str">
        <f>Sheet1!A87</f>
        <v>顾玉宇</v>
      </c>
      <c r="I457" s="16"/>
      <c r="J457" s="16"/>
      <c r="K457" s="16"/>
      <c r="L457" s="16"/>
      <c r="M457" s="16"/>
    </row>
    <row r="458" spans="1:13" ht="36" customHeight="1">
      <c r="A458" s="17" t="s">
        <v>70</v>
      </c>
      <c r="B458" s="18" t="s">
        <v>1</v>
      </c>
      <c r="C458" s="18" t="s">
        <v>2</v>
      </c>
      <c r="D458" s="18" t="s">
        <v>3</v>
      </c>
      <c r="E458" s="18" t="s">
        <v>4</v>
      </c>
      <c r="F458" s="19" t="s">
        <v>5</v>
      </c>
      <c r="H458" s="17" t="s">
        <v>70</v>
      </c>
      <c r="I458" s="18" t="s">
        <v>1</v>
      </c>
      <c r="J458" s="18" t="s">
        <v>2</v>
      </c>
      <c r="K458" s="18" t="s">
        <v>3</v>
      </c>
      <c r="L458" s="18" t="s">
        <v>4</v>
      </c>
      <c r="M458" s="19" t="s">
        <v>5</v>
      </c>
    </row>
    <row r="459" spans="1:13" ht="36" customHeight="1">
      <c r="A459" s="20">
        <v>1</v>
      </c>
      <c r="B459" s="21">
        <f>Sheet1!$B$86</f>
        <v>0</v>
      </c>
      <c r="C459" s="21">
        <f>Sheet1!$I$86</f>
        <v>0</v>
      </c>
      <c r="D459" s="21">
        <f>Sheet1!$P$86</f>
        <v>0</v>
      </c>
      <c r="E459" s="21">
        <f>Sheet1!$W$86</f>
        <v>0</v>
      </c>
      <c r="F459" s="21">
        <f>Sheet1!$AD$86</f>
        <v>0</v>
      </c>
      <c r="H459" s="20">
        <v>1</v>
      </c>
      <c r="I459" s="21">
        <f>Sheet1!$B$87</f>
        <v>0</v>
      </c>
      <c r="J459" s="21">
        <f>Sheet1!$I$87</f>
        <v>0</v>
      </c>
      <c r="K459" s="21">
        <f>Sheet1!$P$87</f>
        <v>0</v>
      </c>
      <c r="L459" s="21">
        <f>Sheet1!$W$87</f>
        <v>0</v>
      </c>
      <c r="M459" s="21">
        <f>Sheet1!$AD$87</f>
        <v>0</v>
      </c>
    </row>
    <row r="460" spans="1:13" ht="36" customHeight="1">
      <c r="A460" s="20">
        <v>2</v>
      </c>
      <c r="B460" s="21">
        <f>Sheet1!$C$86</f>
        <v>0</v>
      </c>
      <c r="C460" s="21">
        <f>Sheet1!$J$86</f>
        <v>0</v>
      </c>
      <c r="D460" s="21">
        <f>Sheet1!$Q$86</f>
        <v>0</v>
      </c>
      <c r="E460" s="21">
        <f>Sheet1!$X$86</f>
        <v>0</v>
      </c>
      <c r="F460" s="21">
        <f>Sheet1!$AE$86</f>
        <v>36</v>
      </c>
      <c r="H460" s="20">
        <v>2</v>
      </c>
      <c r="I460" s="21">
        <f>Sheet1!$C$87</f>
        <v>0</v>
      </c>
      <c r="J460" s="21">
        <f>Sheet1!$J$87</f>
        <v>0</v>
      </c>
      <c r="K460" s="21">
        <f>Sheet1!$Q$87</f>
        <v>0</v>
      </c>
      <c r="L460" s="21">
        <f>Sheet1!$X$87</f>
        <v>0</v>
      </c>
      <c r="M460" s="21">
        <f>Sheet1!$AE$87</f>
        <v>0</v>
      </c>
    </row>
    <row r="461" spans="1:13" ht="36" customHeight="1">
      <c r="A461" s="20">
        <v>3</v>
      </c>
      <c r="B461" s="21">
        <f>Sheet1!$D$86</f>
        <v>0</v>
      </c>
      <c r="C461" s="21">
        <f>Sheet1!$K$86</f>
        <v>15</v>
      </c>
      <c r="D461" s="21">
        <f>Sheet1!$R$86</f>
        <v>0</v>
      </c>
      <c r="E461" s="21">
        <f>Sheet1!$Y$86</f>
        <v>0</v>
      </c>
      <c r="F461" s="21">
        <f>Sheet1!$AF$86</f>
        <v>0</v>
      </c>
      <c r="H461" s="20">
        <v>3</v>
      </c>
      <c r="I461" s="21">
        <f>Sheet1!$D$87</f>
        <v>0</v>
      </c>
      <c r="J461" s="21">
        <f>Sheet1!$K$87</f>
        <v>0</v>
      </c>
      <c r="K461" s="21">
        <f>Sheet1!$R$87</f>
        <v>0</v>
      </c>
      <c r="L461" s="21">
        <f>Sheet1!$Y$87</f>
        <v>0</v>
      </c>
      <c r="M461" s="21">
        <f>Sheet1!$AF$87</f>
        <v>0</v>
      </c>
    </row>
    <row r="462" spans="1:13" ht="36" customHeight="1">
      <c r="A462" s="20">
        <v>4</v>
      </c>
      <c r="B462" s="21">
        <f>Sheet1!$E$86</f>
        <v>0</v>
      </c>
      <c r="C462" s="21">
        <f>Sheet1!$L$86</f>
        <v>0</v>
      </c>
      <c r="D462" s="21">
        <f>Sheet1!$S$86</f>
        <v>0</v>
      </c>
      <c r="E462" s="21">
        <f>Sheet1!$Z$86</f>
        <v>0</v>
      </c>
      <c r="F462" s="21">
        <f>Sheet1!$AG$86</f>
        <v>16</v>
      </c>
      <c r="H462" s="20">
        <v>4</v>
      </c>
      <c r="I462" s="21">
        <f>Sheet1!$E$87</f>
        <v>0</v>
      </c>
      <c r="J462" s="21">
        <f>Sheet1!$L$87</f>
        <v>0</v>
      </c>
      <c r="K462" s="21">
        <f>Sheet1!$S$87</f>
        <v>32</v>
      </c>
      <c r="L462" s="21">
        <f>Sheet1!$Z$87</f>
        <v>0</v>
      </c>
      <c r="M462" s="21">
        <f>Sheet1!$AG$87</f>
        <v>21</v>
      </c>
    </row>
    <row r="463" spans="1:13" ht="36" customHeight="1">
      <c r="A463" s="20">
        <v>5</v>
      </c>
      <c r="B463" s="21">
        <f>Sheet1!$F$86</f>
        <v>0</v>
      </c>
      <c r="C463" s="21">
        <f>Sheet1!$M$86</f>
        <v>35</v>
      </c>
      <c r="D463" s="21">
        <f>Sheet1!$T$86</f>
        <v>36</v>
      </c>
      <c r="E463" s="21">
        <f>Sheet1!$AA$86</f>
        <v>0</v>
      </c>
      <c r="F463" s="21" t="str">
        <f>Sheet1!$AH$86</f>
        <v>教</v>
      </c>
      <c r="H463" s="20">
        <v>5</v>
      </c>
      <c r="I463" s="21">
        <f>Sheet1!$F$87</f>
        <v>21</v>
      </c>
      <c r="J463" s="21">
        <f>Sheet1!$M$87</f>
        <v>26</v>
      </c>
      <c r="K463" s="21">
        <f>Sheet1!$T$87</f>
        <v>0</v>
      </c>
      <c r="L463" s="21">
        <f>Sheet1!$AA$87</f>
        <v>0</v>
      </c>
      <c r="M463" s="21">
        <f>Sheet1!$AH$87</f>
        <v>0</v>
      </c>
    </row>
    <row r="464" spans="1:13" ht="36" customHeight="1">
      <c r="A464" s="20">
        <v>6</v>
      </c>
      <c r="B464" s="21">
        <f>Sheet1!$G$86</f>
        <v>16</v>
      </c>
      <c r="C464" s="21">
        <f>Sheet1!$N$86</f>
        <v>0</v>
      </c>
      <c r="D464" s="21">
        <f>Sheet1!$U$86</f>
        <v>0</v>
      </c>
      <c r="E464" s="21">
        <f>Sheet1!$AB$86</f>
        <v>15</v>
      </c>
      <c r="F464" s="21" t="str">
        <f>Sheet1!$AI$86</f>
        <v>研</v>
      </c>
      <c r="H464" s="20">
        <v>6</v>
      </c>
      <c r="I464" s="21">
        <f>Sheet1!$G$87</f>
        <v>31</v>
      </c>
      <c r="J464" s="21">
        <f>Sheet1!$N$87</f>
        <v>32</v>
      </c>
      <c r="K464" s="21">
        <f>Sheet1!$U$87</f>
        <v>26</v>
      </c>
      <c r="L464" s="21">
        <f>Sheet1!$AB$87</f>
        <v>21</v>
      </c>
      <c r="M464" s="21">
        <f>Sheet1!$AI$87</f>
        <v>32</v>
      </c>
    </row>
    <row r="465" spans="1:13" ht="36" customHeight="1">
      <c r="A465" s="20">
        <v>7</v>
      </c>
      <c r="B465" s="21">
        <f>Sheet1!$H$86</f>
        <v>0</v>
      </c>
      <c r="C465" s="21">
        <f>Sheet1!$O$86</f>
        <v>0</v>
      </c>
      <c r="D465" s="21">
        <f>Sheet1!$V$86</f>
        <v>0</v>
      </c>
      <c r="E465" s="21">
        <f>Sheet1!$AC$86</f>
        <v>35</v>
      </c>
      <c r="F465" s="21">
        <f>Sheet1!$AJ$86</f>
        <v>0</v>
      </c>
      <c r="H465" s="20">
        <v>7</v>
      </c>
      <c r="I465" s="21">
        <f>Sheet1!$H$87</f>
        <v>0</v>
      </c>
      <c r="J465" s="21">
        <f>Sheet1!$O$87</f>
        <v>0</v>
      </c>
      <c r="K465" s="21">
        <f>Sheet1!$V$87</f>
        <v>31</v>
      </c>
      <c r="L465" s="21">
        <f>Sheet1!$AC$87</f>
        <v>26</v>
      </c>
      <c r="M465" s="21">
        <f>Sheet1!$AJ$87</f>
        <v>31</v>
      </c>
    </row>
    <row r="467" spans="1:13" ht="36" customHeight="1">
      <c r="A467" s="14" t="s">
        <v>68</v>
      </c>
      <c r="B467" s="15"/>
      <c r="C467" s="15"/>
      <c r="D467" s="15"/>
      <c r="E467" s="15"/>
      <c r="F467" s="15"/>
      <c r="H467" s="14" t="s">
        <v>68</v>
      </c>
      <c r="I467" s="15"/>
      <c r="J467" s="15"/>
      <c r="K467" s="15"/>
      <c r="L467" s="15"/>
      <c r="M467" s="15"/>
    </row>
    <row r="468" spans="1:13" ht="36" customHeight="1">
      <c r="A468" s="16" t="str">
        <f>Sheet1!A88</f>
        <v>陈刚</v>
      </c>
      <c r="B468" s="16"/>
      <c r="C468" s="16"/>
      <c r="D468" s="16"/>
      <c r="E468" s="16"/>
      <c r="F468" s="16"/>
      <c r="H468" s="16" t="str">
        <f>Sheet1!A89</f>
        <v>侯学明</v>
      </c>
      <c r="I468" s="16"/>
      <c r="J468" s="16"/>
      <c r="K468" s="16"/>
      <c r="L468" s="16"/>
      <c r="M468" s="16"/>
    </row>
    <row r="469" spans="1:13" ht="36" customHeight="1">
      <c r="A469" s="17" t="s">
        <v>70</v>
      </c>
      <c r="B469" s="18" t="s">
        <v>1</v>
      </c>
      <c r="C469" s="18" t="s">
        <v>2</v>
      </c>
      <c r="D469" s="18" t="s">
        <v>3</v>
      </c>
      <c r="E469" s="18" t="s">
        <v>4</v>
      </c>
      <c r="F469" s="19" t="s">
        <v>5</v>
      </c>
      <c r="H469" s="17" t="s">
        <v>70</v>
      </c>
      <c r="I469" s="18" t="s">
        <v>1</v>
      </c>
      <c r="J469" s="18" t="s">
        <v>2</v>
      </c>
      <c r="K469" s="18" t="s">
        <v>3</v>
      </c>
      <c r="L469" s="18" t="s">
        <v>4</v>
      </c>
      <c r="M469" s="19" t="s">
        <v>5</v>
      </c>
    </row>
    <row r="470" spans="1:13" ht="36" customHeight="1">
      <c r="A470" s="20">
        <v>1</v>
      </c>
      <c r="B470" s="21">
        <f>Sheet1!$B$88</f>
        <v>0</v>
      </c>
      <c r="C470" s="21">
        <f>Sheet1!$I$88</f>
        <v>0</v>
      </c>
      <c r="D470" s="21">
        <f>Sheet1!$P$88</f>
        <v>0</v>
      </c>
      <c r="E470" s="21">
        <f>Sheet1!$W$88</f>
        <v>0</v>
      </c>
      <c r="F470" s="21">
        <f>Sheet1!$AD$88</f>
        <v>0</v>
      </c>
      <c r="H470" s="20">
        <v>1</v>
      </c>
      <c r="I470" s="21">
        <f>Sheet1!B89</f>
        <v>0</v>
      </c>
      <c r="J470" s="21">
        <f>Sheet1!I89</f>
        <v>0</v>
      </c>
      <c r="K470" s="21">
        <f>Sheet1!P89</f>
        <v>0</v>
      </c>
      <c r="L470" s="21">
        <f>Sheet1!W89</f>
        <v>0</v>
      </c>
      <c r="M470" s="21">
        <f>Sheet1!AD89</f>
        <v>0</v>
      </c>
    </row>
    <row r="471" spans="1:13" ht="36" customHeight="1">
      <c r="A471" s="20">
        <v>2</v>
      </c>
      <c r="B471" s="21">
        <f>Sheet1!$C$88</f>
        <v>0</v>
      </c>
      <c r="C471" s="21">
        <f>Sheet1!$J$88</f>
        <v>0</v>
      </c>
      <c r="D471" s="21">
        <f>Sheet1!$Q$88</f>
        <v>22</v>
      </c>
      <c r="E471" s="21">
        <f>Sheet1!$X$88</f>
        <v>0</v>
      </c>
      <c r="F471" s="21">
        <f>Sheet1!$AE$88</f>
        <v>0</v>
      </c>
      <c r="H471" s="20">
        <v>2</v>
      </c>
      <c r="I471" s="21">
        <f>Sheet1!C89</f>
        <v>0</v>
      </c>
      <c r="J471" s="21">
        <f>Sheet1!J89</f>
        <v>0</v>
      </c>
      <c r="K471" s="21">
        <f>Sheet1!Q89</f>
        <v>0</v>
      </c>
      <c r="L471" s="21">
        <f>Sheet1!X89</f>
        <v>0</v>
      </c>
      <c r="M471" s="21">
        <f>Sheet1!AE89</f>
        <v>24</v>
      </c>
    </row>
    <row r="472" spans="1:13" ht="36" customHeight="1">
      <c r="A472" s="20">
        <v>3</v>
      </c>
      <c r="B472" s="21">
        <f>Sheet1!$D$88</f>
        <v>33</v>
      </c>
      <c r="C472" s="21">
        <f>Sheet1!$K$88</f>
        <v>0</v>
      </c>
      <c r="D472" s="21">
        <f>Sheet1!$R$88</f>
        <v>0</v>
      </c>
      <c r="E472" s="21">
        <f>Sheet1!$Y$88</f>
        <v>22</v>
      </c>
      <c r="F472" s="21">
        <f>Sheet1!$AF$88</f>
        <v>0</v>
      </c>
      <c r="H472" s="20">
        <v>3</v>
      </c>
      <c r="I472" s="21">
        <f>Sheet1!D89</f>
        <v>0</v>
      </c>
      <c r="J472" s="21">
        <f>Sheet1!K89</f>
        <v>0</v>
      </c>
      <c r="K472" s="21">
        <f>Sheet1!R89</f>
        <v>0</v>
      </c>
      <c r="L472" s="21">
        <f>Sheet1!Y89</f>
        <v>0</v>
      </c>
      <c r="M472" s="21">
        <f>Sheet1!AF89</f>
        <v>0</v>
      </c>
    </row>
    <row r="473" spans="1:13" ht="36" customHeight="1">
      <c r="A473" s="20">
        <v>4</v>
      </c>
      <c r="B473" s="21">
        <f>Sheet1!$E$88</f>
        <v>0</v>
      </c>
      <c r="C473" s="21">
        <f>Sheet1!$L$88</f>
        <v>22</v>
      </c>
      <c r="D473" s="21">
        <f>Sheet1!$S$88</f>
        <v>0</v>
      </c>
      <c r="E473" s="21">
        <f>Sheet1!$Z$88</f>
        <v>0</v>
      </c>
      <c r="F473" s="21">
        <f>Sheet1!$AG$88</f>
        <v>0</v>
      </c>
      <c r="H473" s="20">
        <v>4</v>
      </c>
      <c r="I473" s="21">
        <f>Sheet1!E89</f>
        <v>36</v>
      </c>
      <c r="J473" s="21">
        <f>Sheet1!L89</f>
        <v>0</v>
      </c>
      <c r="K473" s="21">
        <f>Sheet1!S89</f>
        <v>25</v>
      </c>
      <c r="L473" s="21">
        <f>Sheet1!Z89</f>
        <v>0</v>
      </c>
      <c r="M473" s="21">
        <f>Sheet1!AG89</f>
        <v>0</v>
      </c>
    </row>
    <row r="474" spans="1:13" ht="36" customHeight="1">
      <c r="A474" s="20">
        <v>5</v>
      </c>
      <c r="B474" s="21">
        <f>Sheet1!$F$88</f>
        <v>0</v>
      </c>
      <c r="C474" s="21">
        <f>Sheet1!$M$88</f>
        <v>23</v>
      </c>
      <c r="D474" s="21">
        <f>Sheet1!$T$88</f>
        <v>0</v>
      </c>
      <c r="E474" s="21">
        <f>Sheet1!$AA$88</f>
        <v>33</v>
      </c>
      <c r="F474" s="21">
        <f>Sheet1!$AH$88</f>
        <v>23</v>
      </c>
      <c r="H474" s="20">
        <v>5</v>
      </c>
      <c r="I474" s="21">
        <f>Sheet1!F89</f>
        <v>35</v>
      </c>
      <c r="J474" s="21">
        <f>Sheet1!M89</f>
        <v>24</v>
      </c>
      <c r="K474" s="22">
        <f>Sheet1!T89</f>
        <v>35</v>
      </c>
      <c r="L474" s="21">
        <f>Sheet1!AA89</f>
        <v>24</v>
      </c>
      <c r="M474" s="21">
        <f>Sheet1!AH89</f>
        <v>35</v>
      </c>
    </row>
    <row r="475" spans="1:13" ht="36" customHeight="1">
      <c r="A475" s="20">
        <v>6</v>
      </c>
      <c r="B475" s="21">
        <f>Sheet1!$G$88</f>
        <v>34</v>
      </c>
      <c r="C475" s="21">
        <f>Sheet1!$N$88</f>
        <v>0</v>
      </c>
      <c r="D475" s="21">
        <f>Sheet1!$U$88</f>
        <v>34</v>
      </c>
      <c r="E475" s="21">
        <f>Sheet1!$AB$88</f>
        <v>0</v>
      </c>
      <c r="F475" s="21">
        <f>Sheet1!$AI$88</f>
        <v>34</v>
      </c>
      <c r="H475" s="20">
        <v>6</v>
      </c>
      <c r="I475" s="21">
        <f>Sheet1!G89</f>
        <v>0</v>
      </c>
      <c r="J475" s="21">
        <f>Sheet1!N89</f>
        <v>25</v>
      </c>
      <c r="K475" s="21">
        <f>Sheet1!U89</f>
        <v>0</v>
      </c>
      <c r="L475" s="21">
        <f>Sheet1!AB89</f>
        <v>0</v>
      </c>
      <c r="M475" s="21">
        <f>Sheet1!AI89</f>
        <v>0</v>
      </c>
    </row>
    <row r="476" spans="1:13" ht="36" customHeight="1">
      <c r="A476" s="20">
        <v>7</v>
      </c>
      <c r="B476" s="21" t="str">
        <f>Sheet1!$H$88</f>
        <v>教研</v>
      </c>
      <c r="C476" s="21">
        <f>Sheet1!$O$88</f>
        <v>33</v>
      </c>
      <c r="D476" s="21">
        <f>Sheet1!$V$88</f>
        <v>0</v>
      </c>
      <c r="E476" s="21">
        <f>Sheet1!$AC$88</f>
        <v>23</v>
      </c>
      <c r="F476" s="21">
        <f>Sheet1!$AJ$88</f>
        <v>0</v>
      </c>
      <c r="H476" s="20">
        <v>7</v>
      </c>
      <c r="I476" s="21" t="str">
        <f>Sheet1!H90</f>
        <v>教研</v>
      </c>
      <c r="J476" s="21">
        <f>Sheet1!O89</f>
        <v>0</v>
      </c>
      <c r="K476" s="21">
        <f>Sheet1!V89</f>
        <v>36</v>
      </c>
      <c r="L476" s="21">
        <f>Sheet1!AC89</f>
        <v>25</v>
      </c>
      <c r="M476" s="21">
        <f>Sheet1!AJ89</f>
        <v>36</v>
      </c>
    </row>
    <row r="478" spans="1:13" ht="36" customHeight="1">
      <c r="A478" s="14" t="s">
        <v>68</v>
      </c>
      <c r="B478" s="15"/>
      <c r="C478" s="15"/>
      <c r="D478" s="15"/>
      <c r="E478" s="15"/>
      <c r="F478" s="15"/>
      <c r="H478" s="14" t="s">
        <v>68</v>
      </c>
      <c r="I478" s="15"/>
      <c r="J478" s="15"/>
      <c r="K478" s="15"/>
      <c r="L478" s="15"/>
      <c r="M478" s="15"/>
    </row>
    <row r="479" spans="1:13" ht="36" customHeight="1">
      <c r="A479" s="16" t="str">
        <f>Sheet1!A90</f>
        <v>陆亚珍</v>
      </c>
      <c r="B479" s="16"/>
      <c r="C479" s="16"/>
      <c r="D479" s="16"/>
      <c r="E479" s="16"/>
      <c r="F479" s="16"/>
      <c r="H479" s="16" t="str">
        <f>Sheet1!A91</f>
        <v>刘彩萍</v>
      </c>
      <c r="I479" s="16"/>
      <c r="J479" s="16"/>
      <c r="K479" s="16"/>
      <c r="L479" s="16"/>
      <c r="M479" s="16"/>
    </row>
    <row r="480" spans="1:13" ht="36" customHeight="1">
      <c r="A480" s="17" t="s">
        <v>70</v>
      </c>
      <c r="B480" s="18" t="s">
        <v>1</v>
      </c>
      <c r="C480" s="18" t="s">
        <v>2</v>
      </c>
      <c r="D480" s="18" t="s">
        <v>3</v>
      </c>
      <c r="E480" s="18" t="s">
        <v>4</v>
      </c>
      <c r="F480" s="19" t="s">
        <v>5</v>
      </c>
      <c r="H480" s="17" t="s">
        <v>70</v>
      </c>
      <c r="I480" s="18" t="s">
        <v>1</v>
      </c>
      <c r="J480" s="18" t="s">
        <v>2</v>
      </c>
      <c r="K480" s="18" t="s">
        <v>3</v>
      </c>
      <c r="L480" s="18" t="s">
        <v>4</v>
      </c>
      <c r="M480" s="19" t="s">
        <v>5</v>
      </c>
    </row>
    <row r="481" spans="1:13" ht="36" customHeight="1">
      <c r="A481" s="20">
        <v>1</v>
      </c>
      <c r="B481" s="21">
        <f>Sheet1!B$90</f>
        <v>0</v>
      </c>
      <c r="C481" s="21">
        <f>Sheet1!I$90</f>
        <v>0</v>
      </c>
      <c r="D481" s="21">
        <f>Sheet1!P$90</f>
        <v>0</v>
      </c>
      <c r="E481" s="21">
        <f>Sheet1!W$90</f>
        <v>0</v>
      </c>
      <c r="F481" s="21">
        <f>Sheet1!AD$90</f>
        <v>0</v>
      </c>
      <c r="H481" s="20">
        <v>1</v>
      </c>
      <c r="I481" s="21">
        <f>Sheet1!B$91</f>
        <v>0</v>
      </c>
      <c r="J481" s="21">
        <f>Sheet1!I$91</f>
        <v>0</v>
      </c>
      <c r="K481" s="21">
        <f>Sheet1!P$91</f>
        <v>0</v>
      </c>
      <c r="L481" s="21">
        <f>Sheet1!W$91</f>
        <v>0</v>
      </c>
      <c r="M481" s="21">
        <f>Sheet1!AD$91</f>
        <v>0</v>
      </c>
    </row>
    <row r="482" spans="1:13" ht="36" customHeight="1">
      <c r="A482" s="20">
        <v>2</v>
      </c>
      <c r="B482" s="21">
        <f>Sheet1!C$90</f>
        <v>0</v>
      </c>
      <c r="C482" s="21">
        <f>Sheet1!J$90</f>
        <v>0</v>
      </c>
      <c r="D482" s="21">
        <f>Sheet1!Q$90</f>
        <v>0</v>
      </c>
      <c r="E482" s="21">
        <f>Sheet1!X$90</f>
        <v>36</v>
      </c>
      <c r="F482" s="21">
        <f>Sheet1!AE$90</f>
        <v>0</v>
      </c>
      <c r="H482" s="20">
        <v>2</v>
      </c>
      <c r="I482" s="21">
        <f>Sheet1!C$91</f>
        <v>0</v>
      </c>
      <c r="J482" s="21">
        <f>Sheet1!J$91</f>
        <v>36</v>
      </c>
      <c r="K482" s="21">
        <f>Sheet1!Q$91</f>
        <v>0</v>
      </c>
      <c r="L482" s="21">
        <f>Sheet1!X$91</f>
        <v>0</v>
      </c>
      <c r="M482" s="21">
        <f>Sheet1!AE$91</f>
        <v>0</v>
      </c>
    </row>
    <row r="483" spans="1:13" ht="36" customHeight="1">
      <c r="A483" s="20">
        <v>3</v>
      </c>
      <c r="B483" s="21">
        <f>Sheet1!D$90</f>
        <v>0</v>
      </c>
      <c r="C483" s="21">
        <f>Sheet1!K$90</f>
        <v>0</v>
      </c>
      <c r="D483" s="21">
        <f>Sheet1!R$90</f>
        <v>0</v>
      </c>
      <c r="E483" s="21">
        <f>Sheet1!Y$90</f>
        <v>0</v>
      </c>
      <c r="F483" s="21">
        <f>Sheet1!AF$90</f>
        <v>0</v>
      </c>
      <c r="H483" s="20">
        <v>3</v>
      </c>
      <c r="I483" s="21">
        <f>Sheet1!D$91</f>
        <v>0</v>
      </c>
      <c r="J483" s="21">
        <f>Sheet1!K$91</f>
        <v>0</v>
      </c>
      <c r="K483" s="21">
        <f>Sheet1!R$91</f>
        <v>26</v>
      </c>
      <c r="L483" s="21">
        <f>Sheet1!Y$91</f>
        <v>0</v>
      </c>
      <c r="M483" s="21">
        <f>Sheet1!AF$91</f>
        <v>0</v>
      </c>
    </row>
    <row r="484" spans="1:13" ht="36" customHeight="1">
      <c r="A484" s="20">
        <v>4</v>
      </c>
      <c r="B484" s="21">
        <f>Sheet1!E$90</f>
        <v>0</v>
      </c>
      <c r="C484" s="21">
        <f>Sheet1!L$90</f>
        <v>26</v>
      </c>
      <c r="D484" s="21">
        <f>Sheet1!S$90</f>
        <v>0</v>
      </c>
      <c r="E484" s="21">
        <f>Sheet1!Z$90</f>
        <v>0</v>
      </c>
      <c r="F484" s="21">
        <f>Sheet1!AG$90</f>
        <v>0</v>
      </c>
      <c r="H484" s="20">
        <v>4</v>
      </c>
      <c r="I484" s="21">
        <f>Sheet1!E$91</f>
        <v>21</v>
      </c>
      <c r="J484" s="21">
        <f>Sheet1!L$91</f>
        <v>0</v>
      </c>
      <c r="K484" s="21">
        <f>Sheet1!S$91</f>
        <v>0</v>
      </c>
      <c r="L484" s="21">
        <f>Sheet1!Z$91</f>
        <v>0</v>
      </c>
      <c r="M484" s="21">
        <f>Sheet1!AG$91</f>
        <v>23</v>
      </c>
    </row>
    <row r="485" spans="1:13" ht="36" customHeight="1">
      <c r="A485" s="20">
        <v>5</v>
      </c>
      <c r="B485" s="21">
        <f>Sheet1!F$90</f>
        <v>34</v>
      </c>
      <c r="C485" s="21">
        <f>Sheet1!M$90</f>
        <v>0</v>
      </c>
      <c r="D485" s="21">
        <f>Sheet1!T$90</f>
        <v>33</v>
      </c>
      <c r="E485" s="21">
        <f>Sheet1!AA$90</f>
        <v>32</v>
      </c>
      <c r="F485" s="21">
        <f>Sheet1!AH$90</f>
        <v>22</v>
      </c>
      <c r="H485" s="20">
        <v>5</v>
      </c>
      <c r="I485" s="21">
        <f>Sheet1!F$91</f>
        <v>32</v>
      </c>
      <c r="J485" s="21">
        <f>Sheet1!M$91</f>
        <v>22</v>
      </c>
      <c r="K485" s="21">
        <f>Sheet1!T$91</f>
        <v>0</v>
      </c>
      <c r="L485" s="21">
        <f>Sheet1!AA$91</f>
        <v>11</v>
      </c>
      <c r="M485" s="21">
        <f>Sheet1!AH$91</f>
        <v>0</v>
      </c>
    </row>
    <row r="486" spans="1:13" ht="36" customHeight="1">
      <c r="A486" s="20">
        <v>6</v>
      </c>
      <c r="B486" s="21">
        <f>Sheet1!G$90</f>
        <v>0</v>
      </c>
      <c r="C486" s="21">
        <f>Sheet1!N$90</f>
        <v>35</v>
      </c>
      <c r="D486" s="21">
        <f>Sheet1!U$90</f>
        <v>25</v>
      </c>
      <c r="E486" s="21">
        <f>Sheet1!AB$90</f>
        <v>0</v>
      </c>
      <c r="F486" s="21">
        <f>Sheet1!AI$90</f>
        <v>0</v>
      </c>
      <c r="H486" s="20">
        <v>6</v>
      </c>
      <c r="I486" s="21">
        <f>Sheet1!G$91</f>
        <v>0</v>
      </c>
      <c r="J486" s="21">
        <f>Sheet1!N$91</f>
        <v>0</v>
      </c>
      <c r="K486" s="21">
        <f>Sheet1!U$91</f>
        <v>33</v>
      </c>
      <c r="L486" s="21">
        <f>Sheet1!AB$91</f>
        <v>35</v>
      </c>
      <c r="M486" s="21">
        <f>Sheet1!AI$91</f>
        <v>25</v>
      </c>
    </row>
    <row r="487" spans="1:13" ht="36" customHeight="1">
      <c r="A487" s="20">
        <v>7</v>
      </c>
      <c r="B487" s="21" t="str">
        <f>Sheet1!H$90</f>
        <v>教研</v>
      </c>
      <c r="C487" s="21">
        <f>Sheet1!O$90</f>
        <v>24</v>
      </c>
      <c r="D487" s="21">
        <f>Sheet1!V$90</f>
        <v>21</v>
      </c>
      <c r="E487" s="21">
        <f>Sheet1!AC$90</f>
        <v>31</v>
      </c>
      <c r="F487" s="21">
        <f>Sheet1!AJ$90</f>
        <v>23</v>
      </c>
      <c r="H487" s="20">
        <v>7</v>
      </c>
      <c r="I487" s="21" t="str">
        <f>Sheet1!H$91</f>
        <v>教研</v>
      </c>
      <c r="J487" s="21">
        <f>Sheet1!O$91</f>
        <v>31</v>
      </c>
      <c r="K487" s="21">
        <f>Sheet1!V$91</f>
        <v>0</v>
      </c>
      <c r="L487" s="21">
        <f>Sheet1!AC$91</f>
        <v>24</v>
      </c>
      <c r="M487" s="21">
        <f>Sheet1!AJ$91</f>
        <v>34</v>
      </c>
    </row>
    <row r="489" spans="1:13" ht="36" customHeight="1">
      <c r="A489" s="14" t="s">
        <v>68</v>
      </c>
      <c r="B489" s="15"/>
      <c r="C489" s="15"/>
      <c r="D489" s="15"/>
      <c r="E489" s="15"/>
      <c r="F489" s="15"/>
      <c r="H489" s="14" t="s">
        <v>68</v>
      </c>
      <c r="I489" s="15"/>
      <c r="J489" s="15"/>
      <c r="K489" s="15"/>
      <c r="L489" s="15"/>
      <c r="M489" s="15"/>
    </row>
    <row r="490" spans="1:13" ht="36" customHeight="1">
      <c r="A490" s="16">
        <f>Sheet1!A182</f>
        <v>0</v>
      </c>
      <c r="B490" s="16"/>
      <c r="C490" s="16"/>
      <c r="D490" s="16"/>
      <c r="E490" s="16"/>
      <c r="F490" s="16"/>
      <c r="H490" s="16">
        <f>Sheet1!A183</f>
        <v>0</v>
      </c>
      <c r="I490" s="16"/>
      <c r="J490" s="16"/>
      <c r="K490" s="16"/>
      <c r="L490" s="16"/>
      <c r="M490" s="16"/>
    </row>
    <row r="491" spans="1:13" ht="36" customHeight="1">
      <c r="A491" s="17" t="s">
        <v>70</v>
      </c>
      <c r="B491" s="18" t="s">
        <v>1</v>
      </c>
      <c r="C491" s="18" t="s">
        <v>2</v>
      </c>
      <c r="D491" s="18" t="s">
        <v>3</v>
      </c>
      <c r="E491" s="18" t="s">
        <v>4</v>
      </c>
      <c r="F491" s="19" t="s">
        <v>5</v>
      </c>
      <c r="H491" s="17" t="s">
        <v>70</v>
      </c>
      <c r="I491" s="18" t="s">
        <v>1</v>
      </c>
      <c r="J491" s="18" t="s">
        <v>2</v>
      </c>
      <c r="K491" s="18" t="s">
        <v>3</v>
      </c>
      <c r="L491" s="18" t="s">
        <v>4</v>
      </c>
      <c r="M491" s="19" t="s">
        <v>5</v>
      </c>
    </row>
    <row r="492" spans="1:13" ht="36" customHeight="1">
      <c r="A492" s="20">
        <v>1</v>
      </c>
      <c r="B492" s="21"/>
      <c r="C492" s="21"/>
      <c r="D492" s="21"/>
      <c r="E492" s="21"/>
      <c r="F492" s="21"/>
      <c r="H492" s="20">
        <v>1</v>
      </c>
      <c r="I492" s="21"/>
      <c r="J492" s="21"/>
      <c r="K492" s="21"/>
      <c r="L492" s="21"/>
      <c r="M492" s="21"/>
    </row>
    <row r="493" spans="1:13" ht="36" customHeight="1">
      <c r="A493" s="20">
        <v>2</v>
      </c>
      <c r="B493" s="21"/>
      <c r="C493" s="21"/>
      <c r="D493" s="21"/>
      <c r="E493" s="21"/>
      <c r="F493" s="21"/>
      <c r="H493" s="20">
        <v>2</v>
      </c>
      <c r="I493" s="21"/>
      <c r="J493" s="21"/>
      <c r="K493" s="21"/>
      <c r="L493" s="21"/>
      <c r="M493" s="21"/>
    </row>
    <row r="494" spans="1:13" ht="36" customHeight="1">
      <c r="A494" s="20">
        <v>3</v>
      </c>
      <c r="B494" s="21"/>
      <c r="C494" s="21"/>
      <c r="D494" s="21"/>
      <c r="E494" s="21"/>
      <c r="F494" s="21"/>
      <c r="H494" s="20">
        <v>3</v>
      </c>
      <c r="I494" s="21"/>
      <c r="J494" s="21"/>
      <c r="K494" s="21"/>
      <c r="L494" s="21"/>
      <c r="M494" s="21"/>
    </row>
    <row r="495" spans="1:13" ht="36" customHeight="1">
      <c r="A495" s="20">
        <v>4</v>
      </c>
      <c r="B495" s="21"/>
      <c r="C495" s="21"/>
      <c r="D495" s="21"/>
      <c r="E495" s="21"/>
      <c r="F495" s="21"/>
      <c r="H495" s="20">
        <v>4</v>
      </c>
      <c r="I495" s="21"/>
      <c r="J495" s="21"/>
      <c r="K495" s="21"/>
      <c r="L495" s="21"/>
      <c r="M495" s="21"/>
    </row>
    <row r="496" spans="1:13" ht="36" customHeight="1">
      <c r="A496" s="20">
        <v>5</v>
      </c>
      <c r="B496" s="21"/>
      <c r="C496" s="21"/>
      <c r="D496" s="22"/>
      <c r="E496" s="21"/>
      <c r="F496" s="21"/>
      <c r="H496" s="20">
        <v>5</v>
      </c>
      <c r="I496" s="21"/>
      <c r="J496" s="21"/>
      <c r="K496" s="22"/>
      <c r="L496" s="21"/>
      <c r="M496" s="21"/>
    </row>
    <row r="497" spans="1:13" ht="36" customHeight="1">
      <c r="A497" s="20">
        <v>6</v>
      </c>
      <c r="B497" s="21"/>
      <c r="C497" s="21"/>
      <c r="D497" s="21"/>
      <c r="E497" s="21"/>
      <c r="F497" s="21"/>
      <c r="H497" s="20">
        <v>6</v>
      </c>
      <c r="I497" s="21"/>
      <c r="J497" s="21"/>
      <c r="K497" s="21"/>
      <c r="L497" s="21"/>
      <c r="M497" s="21"/>
    </row>
    <row r="498" spans="1:13" ht="36" customHeight="1">
      <c r="A498" s="20">
        <v>7</v>
      </c>
      <c r="B498" s="21"/>
      <c r="C498" s="21"/>
      <c r="D498" s="21"/>
      <c r="E498" s="21"/>
      <c r="F498" s="21"/>
      <c r="H498" s="20">
        <v>7</v>
      </c>
      <c r="I498" s="21"/>
      <c r="J498" s="21"/>
      <c r="K498" s="21"/>
      <c r="L498" s="21"/>
      <c r="M498" s="21"/>
    </row>
    <row r="500" spans="1:13" ht="36" customHeight="1">
      <c r="A500" s="14" t="s">
        <v>68</v>
      </c>
      <c r="B500" s="15"/>
      <c r="C500" s="15"/>
      <c r="D500" s="15"/>
      <c r="E500" s="15"/>
      <c r="F500" s="15"/>
      <c r="H500" s="14" t="s">
        <v>68</v>
      </c>
      <c r="I500" s="15"/>
      <c r="J500" s="15"/>
      <c r="K500" s="15"/>
      <c r="L500" s="15"/>
      <c r="M500" s="15"/>
    </row>
    <row r="501" spans="1:13" ht="36" customHeight="1">
      <c r="A501" s="16">
        <f>Sheet1!A193</f>
        <v>0</v>
      </c>
      <c r="B501" s="16"/>
      <c r="C501" s="16"/>
      <c r="D501" s="16"/>
      <c r="E501" s="16"/>
      <c r="F501" s="16"/>
      <c r="H501" s="16">
        <f>Sheet1!A194</f>
        <v>0</v>
      </c>
      <c r="I501" s="16"/>
      <c r="J501" s="16"/>
      <c r="K501" s="16"/>
      <c r="L501" s="16"/>
      <c r="M501" s="16"/>
    </row>
    <row r="502" spans="1:13" ht="36" customHeight="1">
      <c r="A502" s="17" t="s">
        <v>70</v>
      </c>
      <c r="B502" s="18" t="s">
        <v>1</v>
      </c>
      <c r="C502" s="18" t="s">
        <v>2</v>
      </c>
      <c r="D502" s="18" t="s">
        <v>3</v>
      </c>
      <c r="E502" s="18" t="s">
        <v>4</v>
      </c>
      <c r="F502" s="19" t="s">
        <v>5</v>
      </c>
      <c r="H502" s="17" t="s">
        <v>70</v>
      </c>
      <c r="I502" s="18" t="s">
        <v>1</v>
      </c>
      <c r="J502" s="18" t="s">
        <v>2</v>
      </c>
      <c r="K502" s="18" t="s">
        <v>3</v>
      </c>
      <c r="L502" s="18" t="s">
        <v>4</v>
      </c>
      <c r="M502" s="19" t="s">
        <v>5</v>
      </c>
    </row>
    <row r="503" spans="1:13" ht="36" customHeight="1">
      <c r="A503" s="20">
        <v>1</v>
      </c>
      <c r="B503" s="21"/>
      <c r="C503" s="21"/>
      <c r="D503" s="21"/>
      <c r="E503" s="21"/>
      <c r="F503" s="21"/>
      <c r="H503" s="20">
        <v>1</v>
      </c>
      <c r="I503" s="21"/>
      <c r="J503" s="21"/>
      <c r="K503" s="21"/>
      <c r="L503" s="21"/>
      <c r="M503" s="21"/>
    </row>
    <row r="504" spans="1:13" ht="36" customHeight="1">
      <c r="A504" s="20">
        <v>2</v>
      </c>
      <c r="B504" s="21"/>
      <c r="C504" s="21"/>
      <c r="D504" s="21"/>
      <c r="E504" s="21"/>
      <c r="F504" s="21"/>
      <c r="H504" s="20">
        <v>2</v>
      </c>
      <c r="I504" s="21"/>
      <c r="J504" s="21"/>
      <c r="K504" s="21"/>
      <c r="L504" s="21"/>
      <c r="M504" s="21"/>
    </row>
    <row r="505" spans="1:13" ht="36" customHeight="1">
      <c r="A505" s="20">
        <v>3</v>
      </c>
      <c r="B505" s="21"/>
      <c r="C505" s="21"/>
      <c r="D505" s="21"/>
      <c r="E505" s="21"/>
      <c r="F505" s="21"/>
      <c r="H505" s="20">
        <v>3</v>
      </c>
      <c r="I505" s="21"/>
      <c r="J505" s="21"/>
      <c r="K505" s="21"/>
      <c r="L505" s="21"/>
      <c r="M505" s="21"/>
    </row>
    <row r="506" spans="1:13" ht="36" customHeight="1">
      <c r="A506" s="20">
        <v>4</v>
      </c>
      <c r="B506" s="21"/>
      <c r="C506" s="21"/>
      <c r="D506" s="21"/>
      <c r="E506" s="21"/>
      <c r="F506" s="21"/>
      <c r="H506" s="20">
        <v>4</v>
      </c>
      <c r="I506" s="21"/>
      <c r="J506" s="21"/>
      <c r="K506" s="21"/>
      <c r="L506" s="21"/>
      <c r="M506" s="21"/>
    </row>
    <row r="507" spans="1:13" ht="36" customHeight="1">
      <c r="A507" s="20">
        <v>5</v>
      </c>
      <c r="B507" s="21"/>
      <c r="C507" s="21"/>
      <c r="D507" s="22"/>
      <c r="E507" s="21"/>
      <c r="F507" s="21"/>
      <c r="H507" s="20">
        <v>5</v>
      </c>
      <c r="I507" s="21"/>
      <c r="J507" s="21"/>
      <c r="K507" s="22"/>
      <c r="L507" s="21"/>
      <c r="M507" s="21"/>
    </row>
    <row r="508" spans="1:13" ht="36" customHeight="1">
      <c r="A508" s="20">
        <v>6</v>
      </c>
      <c r="B508" s="21"/>
      <c r="C508" s="21"/>
      <c r="D508" s="21"/>
      <c r="E508" s="21"/>
      <c r="F508" s="21"/>
      <c r="H508" s="20">
        <v>6</v>
      </c>
      <c r="I508" s="21"/>
      <c r="J508" s="21"/>
      <c r="K508" s="21"/>
      <c r="L508" s="21"/>
      <c r="M508" s="21"/>
    </row>
    <row r="509" spans="1:13" ht="36" customHeight="1">
      <c r="A509" s="20">
        <v>7</v>
      </c>
      <c r="B509" s="21"/>
      <c r="C509" s="21"/>
      <c r="D509" s="21"/>
      <c r="E509" s="21"/>
      <c r="F509" s="21"/>
      <c r="H509" s="20">
        <v>7</v>
      </c>
      <c r="I509" s="21"/>
      <c r="J509" s="21"/>
      <c r="K509" s="21"/>
      <c r="L509" s="21"/>
      <c r="M509" s="21"/>
    </row>
    <row r="511" spans="1:13" ht="36" customHeight="1">
      <c r="A511" s="14" t="s">
        <v>68</v>
      </c>
      <c r="B511" s="15"/>
      <c r="C511" s="15"/>
      <c r="D511" s="15"/>
      <c r="E511" s="15"/>
      <c r="F511" s="15"/>
      <c r="H511" s="14" t="s">
        <v>68</v>
      </c>
      <c r="I511" s="15"/>
      <c r="J511" s="15"/>
      <c r="K511" s="15"/>
      <c r="L511" s="15"/>
      <c r="M511" s="15"/>
    </row>
    <row r="512" spans="1:13" ht="36" customHeight="1">
      <c r="A512" s="16">
        <f>Sheet1!A204</f>
        <v>0</v>
      </c>
      <c r="B512" s="16"/>
      <c r="C512" s="16"/>
      <c r="D512" s="16"/>
      <c r="E512" s="16"/>
      <c r="F512" s="16"/>
      <c r="H512" s="16">
        <f>Sheet1!A205</f>
        <v>0</v>
      </c>
      <c r="I512" s="16"/>
      <c r="J512" s="16"/>
      <c r="K512" s="16"/>
      <c r="L512" s="16"/>
      <c r="M512" s="16"/>
    </row>
    <row r="513" spans="1:13" ht="36" customHeight="1">
      <c r="A513" s="17" t="s">
        <v>70</v>
      </c>
      <c r="B513" s="18" t="s">
        <v>1</v>
      </c>
      <c r="C513" s="18" t="s">
        <v>2</v>
      </c>
      <c r="D513" s="18" t="s">
        <v>3</v>
      </c>
      <c r="E513" s="18" t="s">
        <v>4</v>
      </c>
      <c r="F513" s="19" t="s">
        <v>5</v>
      </c>
      <c r="H513" s="17" t="s">
        <v>70</v>
      </c>
      <c r="I513" s="18" t="s">
        <v>1</v>
      </c>
      <c r="J513" s="18" t="s">
        <v>2</v>
      </c>
      <c r="K513" s="18" t="s">
        <v>3</v>
      </c>
      <c r="L513" s="18" t="s">
        <v>4</v>
      </c>
      <c r="M513" s="19" t="s">
        <v>5</v>
      </c>
    </row>
    <row r="514" spans="1:13" ht="36" customHeight="1">
      <c r="A514" s="20">
        <v>1</v>
      </c>
      <c r="B514" s="21"/>
      <c r="C514" s="21"/>
      <c r="D514" s="21"/>
      <c r="E514" s="21"/>
      <c r="F514" s="21"/>
      <c r="H514" s="20">
        <v>1</v>
      </c>
      <c r="I514" s="21"/>
      <c r="J514" s="21"/>
      <c r="K514" s="21"/>
      <c r="L514" s="21"/>
      <c r="M514" s="21"/>
    </row>
    <row r="515" spans="1:13" ht="36" customHeight="1">
      <c r="A515" s="20">
        <v>2</v>
      </c>
      <c r="B515" s="21"/>
      <c r="C515" s="21"/>
      <c r="D515" s="21"/>
      <c r="E515" s="21"/>
      <c r="F515" s="21"/>
      <c r="H515" s="20">
        <v>2</v>
      </c>
      <c r="I515" s="21"/>
      <c r="J515" s="21"/>
      <c r="K515" s="21"/>
      <c r="L515" s="21"/>
      <c r="M515" s="21"/>
    </row>
    <row r="516" spans="1:13" ht="36" customHeight="1">
      <c r="A516" s="20">
        <v>3</v>
      </c>
      <c r="B516" s="21"/>
      <c r="C516" s="21"/>
      <c r="D516" s="21"/>
      <c r="E516" s="21"/>
      <c r="F516" s="21"/>
      <c r="H516" s="20">
        <v>3</v>
      </c>
      <c r="I516" s="21"/>
      <c r="J516" s="21"/>
      <c r="K516" s="21"/>
      <c r="L516" s="21"/>
      <c r="M516" s="21"/>
    </row>
    <row r="517" spans="1:13" ht="36" customHeight="1">
      <c r="A517" s="20">
        <v>4</v>
      </c>
      <c r="B517" s="21"/>
      <c r="C517" s="21"/>
      <c r="D517" s="21"/>
      <c r="E517" s="21"/>
      <c r="F517" s="21"/>
      <c r="H517" s="20">
        <v>4</v>
      </c>
      <c r="I517" s="21"/>
      <c r="J517" s="21"/>
      <c r="K517" s="21"/>
      <c r="L517" s="21"/>
      <c r="M517" s="21"/>
    </row>
    <row r="518" spans="1:13" ht="36" customHeight="1">
      <c r="A518" s="20">
        <v>5</v>
      </c>
      <c r="B518" s="21"/>
      <c r="C518" s="21"/>
      <c r="D518" s="22"/>
      <c r="E518" s="21"/>
      <c r="F518" s="21"/>
      <c r="H518" s="20">
        <v>5</v>
      </c>
      <c r="I518" s="21"/>
      <c r="J518" s="21"/>
      <c r="K518" s="22"/>
      <c r="L518" s="21"/>
      <c r="M518" s="21"/>
    </row>
    <row r="519" spans="1:13" ht="36" customHeight="1">
      <c r="A519" s="20">
        <v>6</v>
      </c>
      <c r="B519" s="21"/>
      <c r="C519" s="21"/>
      <c r="D519" s="21"/>
      <c r="E519" s="21"/>
      <c r="F519" s="21"/>
      <c r="H519" s="20">
        <v>6</v>
      </c>
      <c r="I519" s="21"/>
      <c r="J519" s="21"/>
      <c r="K519" s="21"/>
      <c r="L519" s="21"/>
      <c r="M519" s="21"/>
    </row>
    <row r="520" spans="1:13" ht="36" customHeight="1">
      <c r="A520" s="20">
        <v>7</v>
      </c>
      <c r="B520" s="21"/>
      <c r="C520" s="21"/>
      <c r="D520" s="21"/>
      <c r="E520" s="21"/>
      <c r="F520" s="21"/>
      <c r="H520" s="20">
        <v>7</v>
      </c>
      <c r="I520" s="21"/>
      <c r="J520" s="21"/>
      <c r="K520" s="21"/>
      <c r="L520" s="21"/>
      <c r="M520" s="21"/>
    </row>
  </sheetData>
  <sheetProtection/>
  <mergeCells count="94">
    <mergeCell ref="A2:F2"/>
    <mergeCell ref="H2:M2"/>
    <mergeCell ref="A14:F14"/>
    <mergeCell ref="H14:M14"/>
    <mergeCell ref="A25:F25"/>
    <mergeCell ref="H25:M25"/>
    <mergeCell ref="A37:F37"/>
    <mergeCell ref="H37:M37"/>
    <mergeCell ref="A48:F48"/>
    <mergeCell ref="H48:M48"/>
    <mergeCell ref="A60:F60"/>
    <mergeCell ref="H60:M60"/>
    <mergeCell ref="A71:F71"/>
    <mergeCell ref="H71:M71"/>
    <mergeCell ref="A83:F83"/>
    <mergeCell ref="H83:M83"/>
    <mergeCell ref="A94:F94"/>
    <mergeCell ref="H94:M94"/>
    <mergeCell ref="A105:F105"/>
    <mergeCell ref="H105:M105"/>
    <mergeCell ref="A116:F116"/>
    <mergeCell ref="H116:M116"/>
    <mergeCell ref="A127:F127"/>
    <mergeCell ref="H127:M127"/>
    <mergeCell ref="A138:F138"/>
    <mergeCell ref="H138:M138"/>
    <mergeCell ref="A149:F149"/>
    <mergeCell ref="H149:M149"/>
    <mergeCell ref="A160:F160"/>
    <mergeCell ref="H160:M160"/>
    <mergeCell ref="A171:F171"/>
    <mergeCell ref="H171:M171"/>
    <mergeCell ref="A182:F182"/>
    <mergeCell ref="H182:M182"/>
    <mergeCell ref="A193:F193"/>
    <mergeCell ref="H193:M193"/>
    <mergeCell ref="A204:F204"/>
    <mergeCell ref="H204:M204"/>
    <mergeCell ref="A215:F215"/>
    <mergeCell ref="H215:M215"/>
    <mergeCell ref="A226:F226"/>
    <mergeCell ref="H226:M226"/>
    <mergeCell ref="A237:F237"/>
    <mergeCell ref="H237:M237"/>
    <mergeCell ref="A248:F248"/>
    <mergeCell ref="H248:M248"/>
    <mergeCell ref="A259:F259"/>
    <mergeCell ref="H259:M259"/>
    <mergeCell ref="A270:F270"/>
    <mergeCell ref="H270:M270"/>
    <mergeCell ref="A281:F281"/>
    <mergeCell ref="H281:M281"/>
    <mergeCell ref="A292:F292"/>
    <mergeCell ref="H292:M292"/>
    <mergeCell ref="A303:F303"/>
    <mergeCell ref="H303:M303"/>
    <mergeCell ref="A314:F314"/>
    <mergeCell ref="H314:M314"/>
    <mergeCell ref="A325:F325"/>
    <mergeCell ref="H325:M325"/>
    <mergeCell ref="A336:F336"/>
    <mergeCell ref="H336:M336"/>
    <mergeCell ref="A347:F347"/>
    <mergeCell ref="H347:M347"/>
    <mergeCell ref="A358:F358"/>
    <mergeCell ref="H358:M358"/>
    <mergeCell ref="A369:F369"/>
    <mergeCell ref="H369:M369"/>
    <mergeCell ref="A380:F380"/>
    <mergeCell ref="H380:M380"/>
    <mergeCell ref="A391:F391"/>
    <mergeCell ref="H391:M391"/>
    <mergeCell ref="A402:F402"/>
    <mergeCell ref="H402:M402"/>
    <mergeCell ref="A413:F413"/>
    <mergeCell ref="H413:M413"/>
    <mergeCell ref="A424:F424"/>
    <mergeCell ref="H424:M424"/>
    <mergeCell ref="A435:F435"/>
    <mergeCell ref="H435:M435"/>
    <mergeCell ref="A446:F446"/>
    <mergeCell ref="H446:M446"/>
    <mergeCell ref="A457:F457"/>
    <mergeCell ref="H457:M457"/>
    <mergeCell ref="A468:F468"/>
    <mergeCell ref="H468:M468"/>
    <mergeCell ref="A479:F479"/>
    <mergeCell ref="H479:M479"/>
    <mergeCell ref="A490:F490"/>
    <mergeCell ref="H490:M490"/>
    <mergeCell ref="A501:F501"/>
    <mergeCell ref="H501:M501"/>
    <mergeCell ref="A512:F512"/>
    <mergeCell ref="H512:M512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杨晨啸</cp:lastModifiedBy>
  <cp:lastPrinted>2020-05-24T01:57:52Z</cp:lastPrinted>
  <dcterms:created xsi:type="dcterms:W3CDTF">2002-03-02T06:06:45Z</dcterms:created>
  <dcterms:modified xsi:type="dcterms:W3CDTF">2020-10-13T07:48:58Z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